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ปก" sheetId="1" r:id="rId1"/>
    <sheet name="ปร 6" sheetId="2" r:id="rId2"/>
    <sheet name="ปร 5ก" sheetId="3" r:id="rId3"/>
    <sheet name="ปร 4ก" sheetId="4" r:id="rId4"/>
    <sheet name="ปร 5ข" sheetId="5" r:id="rId5"/>
    <sheet name="ปร 4ข" sheetId="6" r:id="rId6"/>
    <sheet name="ปร 4พ" sheetId="7" r:id="rId7"/>
    <sheet name="คำนวน ค่าใช้จ่ายพิเศษ" sheetId="8" r:id="rId8"/>
    <sheet name="ตารางแสดงวงเงินงบฯ" sheetId="9" r:id="rId9"/>
    <sheet name="Factor F" sheetId="10" r:id="rId10"/>
  </sheets>
  <definedNames>
    <definedName name="_xlfn.BAHTTEXT" hidden="1">#NAME?</definedName>
    <definedName name="_xlnm.Print_Area" localSheetId="3">'ปร 4ก'!$A$1:$J$73</definedName>
    <definedName name="_xlnm.Print_Area" localSheetId="2">'ปร 5ก'!$A$1:$F$53</definedName>
    <definedName name="_xlnm.Print_Area" localSheetId="1">'ปร 6'!$A$1:$F$51</definedName>
    <definedName name="_xlnm.Print_Titles" localSheetId="3">'ปร 4ก'!$9:$12</definedName>
    <definedName name="_xlnm.Print_Titles" localSheetId="5">'ปร 4ข'!$9:$12</definedName>
    <definedName name="_xlnm.Print_Titles" localSheetId="6">'ปร 4พ'!$8:$11</definedName>
  </definedNames>
  <calcPr fullCalcOnLoad="1"/>
</workbook>
</file>

<file path=xl/sharedStrings.xml><?xml version="1.0" encoding="utf-8"?>
<sst xmlns="http://schemas.openxmlformats.org/spreadsheetml/2006/main" count="417" uniqueCount="287">
  <si>
    <t>หน่วยงาน :</t>
  </si>
  <si>
    <t>ชื่อโครงการก่อสร้าง :</t>
  </si>
  <si>
    <t>สถานที่ก่อสร้าง :</t>
  </si>
  <si>
    <t>หน่ายงานเจ้าของโครงการ :</t>
  </si>
  <si>
    <t>แบบ ปร.6</t>
  </si>
  <si>
    <t>แบบสรุปราคากลางงานก่อสร้างอาคาร</t>
  </si>
  <si>
    <t>แบบเลขที่ :</t>
  </si>
  <si>
    <t>ชุด</t>
  </si>
  <si>
    <t>หน่วย : บาท</t>
  </si>
  <si>
    <t>ลำดับที่</t>
  </si>
  <si>
    <t>รายการ</t>
  </si>
  <si>
    <t>ค่าก่อสร้าง</t>
  </si>
  <si>
    <t>หมายเหตุ</t>
  </si>
  <si>
    <t>สรุป</t>
  </si>
  <si>
    <t>รวมค่าก่อสร้างทั้งโครงการ / งานก่อสร้าง</t>
  </si>
  <si>
    <t>(..............................................................)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</si>
  <si>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</si>
  <si>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</si>
  <si>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ปร.5ก</t>
  </si>
  <si>
    <t>แบบสรุปค่าก่อสร้าง</t>
  </si>
  <si>
    <t>ค่างานต้นทุน</t>
  </si>
  <si>
    <t>Factor F</t>
  </si>
  <si>
    <t>รวมค่าก่อสร้าง</t>
  </si>
  <si>
    <t>ขนาดหรือเนื้อที่อาคาร   จำนวน</t>
  </si>
  <si>
    <t>ตร.ม.  เฉลี่ย</t>
  </si>
  <si>
    <t>บาท/ตร.ม</t>
  </si>
  <si>
    <t>เงื่อนไขการใช้ตาราง Factor F</t>
  </si>
  <si>
    <t>ภาษีมูลค่าเพิ่ม             7%</t>
  </si>
  <si>
    <t>เงินประกันผลงานหัก    0%</t>
  </si>
  <si>
    <t>เงินจ่ายล่วงหน้า            0%</t>
  </si>
  <si>
    <t>ภาษี  มูลค่าเพิ่ม</t>
  </si>
  <si>
    <t>แบบสรุปค่าครุภัณฑ์จัดซื้อ</t>
  </si>
  <si>
    <t>แบบ ปร.5ข</t>
  </si>
  <si>
    <t>แบบ ปร.4ก</t>
  </si>
  <si>
    <t>แบบแสดงรายการ ปริมาณงาน และราคา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</si>
  <si>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</si>
  <si>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</si>
  <si>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</si>
  <si>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</si>
  <si>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</si>
  <si>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</t>
  </si>
  <si>
    <t>ค่าวัสดุและแรงงาน</t>
  </si>
  <si>
    <t>รวม</t>
  </si>
  <si>
    <t>ลำดับ</t>
  </si>
  <si>
    <t>ที่</t>
  </si>
  <si>
    <t>แบบ ปร.4ข</t>
  </si>
  <si>
    <t>แบบ ปร.4พ</t>
  </si>
  <si>
    <t>(ค่าใช้จ่ายพิเศษตามข้อกำหนดและค่าใช้จ่ายอื่นที่จำเป็นต้องมี)</t>
  </si>
  <si>
    <t>รวมค่าใช้จ่ายพิเศษตามข้อกำหนดฯ ทุกรายการ</t>
  </si>
  <si>
    <t>ค่าใช้จ่ายรวม</t>
  </si>
  <si>
    <t>(ค่าก่อสร้าง)</t>
  </si>
  <si>
    <t xml:space="preserve">แบบปร.4 ที่แนบมีจำนวน  </t>
  </si>
  <si>
    <t>หน้า</t>
  </si>
  <si>
    <t>รายการค่าใช้จ่าย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</si>
  <si>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</si>
  <si>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</si>
  <si>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 xml:space="preserve">     2. รายละเอียดการคำนวณ</t>
  </si>
  <si>
    <t xml:space="preserve">     1.เหตุผล และความจำเป็นที่ต้องมีค่าใช้จ่ายพิเศษตามข้อกำหนดฯ รายการนี้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</si>
  <si>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</si>
  <si>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</si>
  <si>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</si>
  <si>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ตารางแสดงวงเงินงบประมาณที่ได้รับจัดสรรและราคากลางในงานจ้างก่อสร้าง</t>
  </si>
  <si>
    <t>1.)</t>
  </si>
  <si>
    <t>ชื่อโครงการ :</t>
  </si>
  <si>
    <t>บริษัท วิทยุการบินแห่งประเทศไทย จำกัด</t>
  </si>
  <si>
    <t>2.)</t>
  </si>
  <si>
    <t>วงเงินงบประมาณที่ได้รับจัดสรร :</t>
  </si>
  <si>
    <t>บาท</t>
  </si>
  <si>
    <t>3.)</t>
  </si>
  <si>
    <t>ลักษณะงานโดยสังเขป :</t>
  </si>
  <si>
    <t>4.)</t>
  </si>
  <si>
    <t>ราคากลางคำนวณ  ณ  วันที่ :</t>
  </si>
  <si>
    <t>เป็นเงิน :</t>
  </si>
  <si>
    <t>5.)</t>
  </si>
  <si>
    <t>บัญชีประมาณการราคากลาง</t>
  </si>
  <si>
    <t>ปร.6   :</t>
  </si>
  <si>
    <t>สรุปราคากลางงาน  จำนวน 1 แผ่น</t>
  </si>
  <si>
    <t>ปร.5 และ ปร.4  :</t>
  </si>
  <si>
    <t xml:space="preserve">ค่างานต้นทุน : ครุภัณฑ์จัดซื้อ        จำนวน               </t>
  </si>
  <si>
    <t>ปร.4พ :</t>
  </si>
  <si>
    <t>ค่าใช้จ่ายพิเศษ                           จำนวน</t>
  </si>
  <si>
    <t>6.)</t>
  </si>
  <si>
    <t xml:space="preserve">รายชื่อคณะกรรมการกำหนดราคากลาง </t>
  </si>
  <si>
    <t>ประธานกรรมการ :</t>
  </si>
  <si>
    <t>กรรมการ :</t>
  </si>
  <si>
    <t>เจ้าหน้าที่พัสดุ</t>
  </si>
  <si>
    <t>ลงชื่อ</t>
  </si>
  <si>
    <t>(</t>
  </si>
  <si>
    <t>)</t>
  </si>
  <si>
    <t>ตำแหน่ง</t>
  </si>
  <si>
    <t>วันที่</t>
  </si>
  <si>
    <t>/หน่วยงานเจ้าของโครงการ :</t>
  </si>
  <si>
    <t>โครงสร้างและองค์ประกอบ ของค่า Factor F งานก่อสร้างอาคาร</t>
  </si>
  <si>
    <t>(อ้างอิง หลักเกณฑ์การคำนวณราคากลาง งานก่อสร้างอาคาร)</t>
  </si>
  <si>
    <t>1. เงินล่วงหน้าจ่าย</t>
  </si>
  <si>
    <t>2. เงินประกันผลงานหัก</t>
  </si>
  <si>
    <t>3. ดอกเบี้ยเงินกู้</t>
  </si>
  <si>
    <t>4. ภาษีมูลค่าเพิ่ม (VAT)</t>
  </si>
  <si>
    <t>รายการค่าใช้จ่ายที่ประกอบเป็นค่า Factor F</t>
  </si>
  <si>
    <t>1. หมวดค่าอำนวยการ</t>
  </si>
  <si>
    <t>หมวดค่าใช้จ่ายในขั้นตอนการประกวดราคาและทำสัญญา</t>
  </si>
  <si>
    <t>1.1.1</t>
  </si>
  <si>
    <t>ค่าธรรมเนียมหนังสือค้ำประกันสัญญาจ้าง</t>
  </si>
  <si>
    <t>1.1.2</t>
  </si>
  <si>
    <t>ค่าธรรมเนียมหนังสือค้ำประกันผลงานก่อสร้าง (2ปี)</t>
  </si>
  <si>
    <t>1.1.3</t>
  </si>
  <si>
    <t>ค่าอากรแสตมป์ติดสัญญา</t>
  </si>
  <si>
    <t>1.1.4</t>
  </si>
  <si>
    <t>ค่าสมทบกองทุนเงินทดแทนและกองทุนประกันสังคม</t>
  </si>
  <si>
    <t>หมวดค่าใช้จ่ายสำนักงานที่พักคนงานและโรงงาน</t>
  </si>
  <si>
    <t>1.2.1</t>
  </si>
  <si>
    <t>1.2.2</t>
  </si>
  <si>
    <t>ค่าใช้จ่ายในการส่งวัสดุทดสอบและหนังสือรับรอง</t>
  </si>
  <si>
    <t>1.2.3</t>
  </si>
  <si>
    <t>ค่าใช้จ่ายในการจัดเตรียมเอกสารต่าง ๆระหว่างทำการก่อสร้าง</t>
  </si>
  <si>
    <t>1.2.4</t>
  </si>
  <si>
    <t>ค่ารักษาความสะอาด และขนขยะและเศษวัสดุในการก่อสร้าง</t>
  </si>
  <si>
    <t>1.2.5</t>
  </si>
  <si>
    <t>ค่าก่อสร้างที่พักคนงาน สำนักงาน โรงงาน และโรงเก็บวัสดุชั่วคราว</t>
  </si>
  <si>
    <t>1.2.6</t>
  </si>
  <si>
    <t>ค่าสาธารณูปโภค ค่าน้ำ ค่าไฟฟ้า รวมทั้งค่าใช้จ่ายในการสื่อสารชั่วคราว</t>
  </si>
  <si>
    <t>1.2.7</t>
  </si>
  <si>
    <t>ค่าอุปกรณ์ความปลอดภัย เช่น หมวก รองเท้าบูท ถุงมือ และถังดับเพลิง เป็นต้น</t>
  </si>
  <si>
    <t>1.2.8</t>
  </si>
  <si>
    <t>ค่าทำป้ายชื่องาน และป้ายสัญญาณเตือนภัยต่าง ๆ เป็นต้น</t>
  </si>
  <si>
    <t>1.3.1</t>
  </si>
  <si>
    <t>ผู้จัดการโครงการ</t>
  </si>
  <si>
    <t>1.3.2</t>
  </si>
  <si>
    <t>สถาปนิกและวิศวกรประจำโครงการ</t>
  </si>
  <si>
    <t>1.3.3</t>
  </si>
  <si>
    <t>โฟร์แมน ผู้ควบคุมงาน หัวหน้าช่าง</t>
  </si>
  <si>
    <t>1.3.4</t>
  </si>
  <si>
    <t>เสมียน พนักงานประจำสำนักงานโครงการ</t>
  </si>
  <si>
    <t>1.3.5</t>
  </si>
  <si>
    <t>เจ้าหน้าที่รักษาความปลอดภัย</t>
  </si>
  <si>
    <t>1.3.6</t>
  </si>
  <si>
    <t>เจ้าหน้าที่ควบคุมเครื่องจักร</t>
  </si>
  <si>
    <t xml:space="preserve">หมวดค่าใช้จ่ายในการบริหารความเสี่ยง ประกอบด้วย อัตราเบี้ยประกันภัย และค่าความเสี่ยงอื่น ๆ </t>
  </si>
  <si>
    <t>โดยค่าเบี้ยประกันภัย หมายถึง ค่าประกันความเสียหายในระหว่างการก่อสร้าง</t>
  </si>
  <si>
    <t>2. หมวดค่าดอกเบี้ย</t>
  </si>
  <si>
    <t>3. หมวดค่ากำไร</t>
  </si>
  <si>
    <t>4. หมวดค่าภาษี (ภาษีมูลค่าเพิ่ม (VAT))</t>
  </si>
  <si>
    <t xml:space="preserve">หมวดค่าใช้จ่ายบริหารโครงการและบุคลากรในการดำเนินงาน (เงินเดือน ค่าจ้าง ค่าใช้จ่ายอื่น ๆที่เกี่ยวข้อง </t>
  </si>
  <si>
    <t>กับการบริหารโครงการ ตั้งแต่เริ่ม จนแล้วเสร็จการก่อสร้าง</t>
  </si>
  <si>
    <t xml:space="preserve">โครงสร้างและองค์ประกอบ ของค่า Factor F งานก่อสร้างอาคาร ประกอบด้วยส่วนต่าง ๆดังนี้ </t>
  </si>
  <si>
    <t>(อ้างอิง เงื่อนไขการใช้ตาราง Factor F ในหน้า ปร.5ก)</t>
  </si>
  <si>
    <t xml:space="preserve">ค่าใช้จ่ายในการพิมพ์แบบเพื่อใช้ในการก่อสร้างเพิ่มเติม และการจัดทำ Shop Drawing  </t>
  </si>
  <si>
    <t>และ As Built Drawing เป็นต้น</t>
  </si>
  <si>
    <t>ปก 7/2559</t>
  </si>
  <si>
    <t>นายสุทิน   แป้งหอม</t>
  </si>
  <si>
    <t>นายอภิชาติ  ศรีสุพรรณ</t>
  </si>
  <si>
    <t>ม.</t>
  </si>
  <si>
    <t>sq.m.</t>
  </si>
  <si>
    <t>set</t>
  </si>
  <si>
    <t>ทาสีน้ำภายในด้วยสีน้ำอะคริลิค 100% (ผนัง และฝ้าเพดาน)</t>
  </si>
  <si>
    <t>ดอกเบี้ยเงินกู้              6%</t>
  </si>
  <si>
    <t>(นายอภิชาติ  ศรีสุพรรณ)</t>
  </si>
  <si>
    <t>(นายภูมินทร์  เยี่ยมสถาน)</t>
  </si>
  <si>
    <t>นายภูมินทร์  เยี่ยมสถาน</t>
  </si>
  <si>
    <t>ก่อสร้างอาคารเครื่องกำเนิดไฟฟ้าสำรอง</t>
  </si>
  <si>
    <t>ค่างานต้นทุน : งานก่อสร้างอาคาร   จำนวน</t>
  </si>
  <si>
    <t>(นายมรุต  ธรรมารักษ์)</t>
  </si>
  <si>
    <t>หมวดงานสถาปัตยกรรม</t>
  </si>
  <si>
    <t>รวมราคาหมวดสถาปัตยกรรม</t>
  </si>
  <si>
    <t>(นายสิริบูรณ์  แป้งหอม)</t>
  </si>
  <si>
    <t>lot</t>
  </si>
  <si>
    <t>งานระบบ Ground</t>
  </si>
  <si>
    <t>L/S</t>
  </si>
  <si>
    <t>ทำผิวสี Epoxy  (พื้นหมายเลข 2) พร้อมบัวสี Epoxy</t>
  </si>
  <si>
    <t>สาย PIC 35 sq.mm.</t>
  </si>
  <si>
    <t>เมตร</t>
  </si>
  <si>
    <t>งานระบบไฟฟ้าแรงสูง</t>
  </si>
  <si>
    <t>รวมราคางานระบบไฟฟ้าแรงสูง</t>
  </si>
  <si>
    <t>งานระบบไฟฟ้าแรงต่ำ</t>
  </si>
  <si>
    <t>งาน</t>
  </si>
  <si>
    <t>EA</t>
  </si>
  <si>
    <t>อุปกรณ์ประกอบตู้ MDB (อุปกรณ์จับยึด Copper Bar Lamp มิเตอร์ ฟิวส์ สายไฟฟ้า)</t>
  </si>
  <si>
    <t>ตู้ไฟฟ้าโลหะแขวนผนัง ขนาด 63x90x25 cm.</t>
  </si>
  <si>
    <t>ใบ</t>
  </si>
  <si>
    <t>ลูก</t>
  </si>
  <si>
    <t>CB Load Center 20AT 6kA.</t>
  </si>
  <si>
    <t>อุปกรณ์ประกอบ</t>
  </si>
  <si>
    <t>คิว</t>
  </si>
  <si>
    <t>MASTER Ground BAR พร้อมอุปกรณ์ประกอบ</t>
  </si>
  <si>
    <t>อุปกรณ์จับยึดและติดตั้ง Cable Ladder</t>
  </si>
  <si>
    <t>ต่อเชื่อม/ทดสอบระบบ และอุปกรณ์ประกอบ</t>
  </si>
  <si>
    <t>รวมราคางานระบบไฟฟ้าแรงต่ำ</t>
  </si>
  <si>
    <t>Bare Copper 50 sq.mm.</t>
  </si>
  <si>
    <t>Ground Rod 5/8 inc. 10 ft.</t>
  </si>
  <si>
    <t>งานเชื่อมระบบ Ground</t>
  </si>
  <si>
    <t>บ่อ Man Hold (Ground Test)</t>
  </si>
  <si>
    <t>รวมราคางานระบบ Ground</t>
  </si>
  <si>
    <t>หมวดงานระบบ Ground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</si>
  <si>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</si>
  <si>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</si>
  <si>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</si>
  <si>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</si>
  <si>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</si>
  <si>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</si>
  <si>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</si>
  <si>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</si>
  <si>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</si>
  <si>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</si>
  <si>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</si>
  <si>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</si>
  <si>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1</t>
  </si>
  <si>
    <t>2</t>
  </si>
  <si>
    <t>3</t>
  </si>
  <si>
    <t>4</t>
  </si>
  <si>
    <t>นายมรุต ธรรมารักษ์</t>
  </si>
  <si>
    <t xml:space="preserve">แบบ ปร.4 และ ปร.5 ที่แนบ    </t>
  </si>
  <si>
    <t xml:space="preserve"> มีจำนวน :</t>
  </si>
  <si>
    <t xml:space="preserve">งานปรับปรุงอาคารเครื่องยนต์กำเนิดไฟฟ้าสำรอง (อาคาร DVOR) </t>
  </si>
  <si>
    <t>ตู้ Load Center โลหะ 10 ช่อง</t>
  </si>
  <si>
    <t>CB Load Center 32AT 6kA.</t>
  </si>
  <si>
    <t>2.1</t>
  </si>
  <si>
    <t>2.3</t>
  </si>
  <si>
    <t>2.4</t>
  </si>
  <si>
    <t>3.7</t>
  </si>
  <si>
    <t>3.8</t>
  </si>
  <si>
    <t>3.9</t>
  </si>
  <si>
    <t>3.12</t>
  </si>
  <si>
    <t>3.13</t>
  </si>
  <si>
    <t>3.14</t>
  </si>
  <si>
    <t>3.15</t>
  </si>
  <si>
    <t>3.16</t>
  </si>
  <si>
    <t>3.17</t>
  </si>
  <si>
    <t>3.18</t>
  </si>
  <si>
    <t>3.19</t>
  </si>
  <si>
    <t>3.22</t>
  </si>
  <si>
    <t>3.23</t>
  </si>
  <si>
    <t>3.24</t>
  </si>
  <si>
    <t>3.27</t>
  </si>
  <si>
    <t>Safty Switch 400A 1P 2L 240V (พร้อมฟิวส์)</t>
  </si>
  <si>
    <t>BUSBAR System 250 A 4 Way พร้อมตู้และติดตั้ง</t>
  </si>
  <si>
    <t>2.5</t>
  </si>
  <si>
    <t>งานรื้อถอนระบไฟฟ้าแรงต่ำเดิม (LC สายไฟฟ้า และอื่นๆ) พร้อมจัดเก็บ</t>
  </si>
  <si>
    <t>งานรื้อถอนระบบไฟฟ้าแรงสูงเดิม พร้อมนำไปจัดเก็บ</t>
  </si>
  <si>
    <t>งานขุดและฝังกลบ</t>
  </si>
  <si>
    <t xml:space="preserve">MCCB 2P 250AT 250AF IC36kA พร้อมติดตั้ง </t>
  </si>
  <si>
    <t>3.28</t>
  </si>
  <si>
    <t>MCCB 2P 100AT/100AF Ic 30 kA พร้อมติดตั้ง</t>
  </si>
  <si>
    <t>MCCB 2P 50AT/100AF Ic 30 kA พร้อมติดตั้ง</t>
  </si>
  <si>
    <t>MCB Load Center 80AT 10kA.</t>
  </si>
  <si>
    <t>Surge Protectinn Device 1PH 20kA 8/20us</t>
  </si>
  <si>
    <t>NYY 2Cx70 sq.mm.</t>
  </si>
  <si>
    <t>ท่อ HDPE 3 inc. pn6</t>
  </si>
  <si>
    <t>ข้อ 3 ทาง Wire Way 4 x 8 นิ้ว</t>
  </si>
  <si>
    <t>ข้อ 4 ทาง Wire Way 4 x 8 นิ้ว</t>
  </si>
  <si>
    <t>ข้องอ Wire Way 4 x 8 นิ้ว</t>
  </si>
  <si>
    <t>Wire Way 4 x 8 นิ้ว</t>
  </si>
  <si>
    <t>IEC01 1Cx25 sq.mm.</t>
  </si>
  <si>
    <t>IEC01 1Cx16 sq.mm.</t>
  </si>
  <si>
    <t xml:space="preserve">หม้อแปลงไฟฟ้า 3.3 kV. / 230 V. UP 50 kVA. พร้อมติดตั้ง </t>
  </si>
  <si>
    <t>ท่าอากาศยานระนอง</t>
  </si>
  <si>
    <t>2.6</t>
  </si>
  <si>
    <t xml:space="preserve">ล่อฟ้าแรงสูง 30 kV , 5 kA </t>
  </si>
  <si>
    <t xml:space="preserve">DROP OUT FUSE 100A 33 KV 8 kA พร้อม FUSE LINK 15 A </t>
  </si>
  <si>
    <t>3.10</t>
  </si>
  <si>
    <t>3.11</t>
  </si>
  <si>
    <t>3.20</t>
  </si>
  <si>
    <t>3.21</t>
  </si>
  <si>
    <t>3.25</t>
  </si>
  <si>
    <t>3.26</t>
  </si>
  <si>
    <t>2.2</t>
  </si>
  <si>
    <t>ท่อ RSC 3 inc.</t>
  </si>
  <si>
    <t>ข้องอ RSC 3 inc</t>
  </si>
  <si>
    <t>3.29</t>
  </si>
  <si>
    <t>บ่อ Man Hold 1.0x1.0x1.0 m. รวมค่าแรง</t>
  </si>
  <si>
    <t>ทรายหยาบ</t>
  </si>
  <si>
    <t>ลบ.ม.</t>
  </si>
  <si>
    <t>3.30</t>
  </si>
  <si>
    <t>2.7</t>
  </si>
  <si>
    <t>หม้อแปลงไฟฟ้า 19 kV. / 0.23 kV. 50 kVA. พร้อมติดตั้ง</t>
  </si>
  <si>
    <t xml:space="preserve">หม้อแปลงไฟฟ้า 230 V. / 3.3 kV. UP 50 kVA. พร้อมติดตั้ง </t>
  </si>
  <si>
    <t>TERMINATION KIT 3.3-7.2 kV 16-50 sq.mm.</t>
  </si>
  <si>
    <t>2.8</t>
  </si>
  <si>
    <t>2.9</t>
  </si>
  <si>
    <t xml:space="preserve">คอน คอร. 100x100x2,500 มม. </t>
  </si>
  <si>
    <t>เหล็กประกับคอน หลักเกลียว</t>
  </si>
  <si>
    <t>2.10</t>
  </si>
  <si>
    <t>เสาไฟฟ้าแรงสูง 12 เมตร พร้อมติดตั้ง</t>
  </si>
  <si>
    <t>2.11</t>
  </si>
  <si>
    <t>NYY 1Cx120 sq.mm.</t>
  </si>
  <si>
    <t>คำนวณราคาเมื่อวันที่ :</t>
  </si>
  <si>
    <t>คำนวณราคาโดย :</t>
  </si>
  <si>
    <t>ผู้เสนอราคา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</si>
</sst>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0.0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[$-107041E]d\ mmmm\ yyyy;@"/>
    <numFmt numFmtId="182" formatCode="0.0000"/>
    <numFmt numFmtId="183" formatCode="_-* #,##0.0000_-;\-* #,##0.0000_-;_-* &quot;-&quot;??_-;_-@_-"/>
    <numFmt numFmtId="184" formatCode="[$-D07041E]d\ mmmm\ yyyy;@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00_-;\-* #,##0.00000_-;_-* &quot;-&quot;??_-;_-@_-"/>
    <numFmt numFmtId="191" formatCode="#,##0.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TH Niramit AS"/>
      <family val="0"/>
    </font>
    <font>
      <sz val="15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2" fillId="0" borderId="0">
      <alignment/>
      <protection/>
    </xf>
  </cellStyleXfs>
  <cellXfs count="266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60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171" fontId="62" fillId="0" borderId="14" xfId="42" applyFont="1" applyBorder="1" applyAlignment="1">
      <alignment vertical="center"/>
    </xf>
    <xf numFmtId="171" fontId="62" fillId="0" borderId="15" xfId="42" applyFont="1" applyBorder="1" applyAlignment="1">
      <alignment vertical="center"/>
    </xf>
    <xf numFmtId="171" fontId="62" fillId="0" borderId="16" xfId="42" applyFont="1" applyBorder="1" applyAlignment="1">
      <alignment vertical="center"/>
    </xf>
    <xf numFmtId="171" fontId="62" fillId="0" borderId="20" xfId="42" applyFont="1" applyBorder="1" applyAlignment="1">
      <alignment vertical="center"/>
    </xf>
    <xf numFmtId="171" fontId="62" fillId="0" borderId="21" xfId="42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171" fontId="62" fillId="0" borderId="0" xfId="42" applyFont="1" applyBorder="1" applyAlignment="1">
      <alignment vertical="center"/>
    </xf>
    <xf numFmtId="171" fontId="62" fillId="0" borderId="19" xfId="42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171" fontId="62" fillId="0" borderId="24" xfId="42" applyFont="1" applyBorder="1" applyAlignment="1">
      <alignment vertical="center"/>
    </xf>
    <xf numFmtId="171" fontId="62" fillId="0" borderId="24" xfId="42" applyFont="1" applyBorder="1" applyAlignment="1">
      <alignment horizontal="left" vertical="center"/>
    </xf>
    <xf numFmtId="0" fontId="62" fillId="0" borderId="25" xfId="0" applyFont="1" applyBorder="1" applyAlignment="1">
      <alignment horizontal="center" vertical="center"/>
    </xf>
    <xf numFmtId="0" fontId="62" fillId="0" borderId="25" xfId="0" applyFont="1" applyBorder="1" applyAlignment="1">
      <alignment horizontal="left" vertical="center"/>
    </xf>
    <xf numFmtId="171" fontId="62" fillId="0" borderId="25" xfId="42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5" fillId="0" borderId="25" xfId="0" applyFont="1" applyBorder="1" applyAlignment="1">
      <alignment horizontal="left" vertical="center"/>
    </xf>
    <xf numFmtId="0" fontId="63" fillId="0" borderId="13" xfId="0" applyFont="1" applyBorder="1" applyAlignment="1">
      <alignment horizontal="center" vertical="center" wrapText="1"/>
    </xf>
    <xf numFmtId="171" fontId="62" fillId="0" borderId="12" xfId="42" applyFont="1" applyBorder="1" applyAlignment="1">
      <alignment vertical="center"/>
    </xf>
    <xf numFmtId="171" fontId="62" fillId="0" borderId="0" xfId="42" applyFont="1" applyAlignment="1">
      <alignment/>
    </xf>
    <xf numFmtId="0" fontId="62" fillId="0" borderId="12" xfId="0" applyFont="1" applyBorder="1" applyAlignment="1">
      <alignment/>
    </xf>
    <xf numFmtId="0" fontId="63" fillId="0" borderId="17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2" fillId="0" borderId="26" xfId="0" applyFont="1" applyBorder="1" applyAlignment="1">
      <alignment/>
    </xf>
    <xf numFmtId="171" fontId="62" fillId="0" borderId="26" xfId="42" applyFont="1" applyBorder="1" applyAlignment="1">
      <alignment/>
    </xf>
    <xf numFmtId="0" fontId="66" fillId="0" borderId="21" xfId="0" applyFont="1" applyBorder="1" applyAlignment="1">
      <alignment horizontal="center" vertical="center"/>
    </xf>
    <xf numFmtId="0" fontId="62" fillId="0" borderId="27" xfId="0" applyFont="1" applyBorder="1" applyAlignment="1">
      <alignment/>
    </xf>
    <xf numFmtId="171" fontId="62" fillId="0" borderId="27" xfId="42" applyFont="1" applyBorder="1" applyAlignment="1">
      <alignment/>
    </xf>
    <xf numFmtId="0" fontId="62" fillId="0" borderId="13" xfId="0" applyFont="1" applyBorder="1" applyAlignment="1">
      <alignment/>
    </xf>
    <xf numFmtId="171" fontId="62" fillId="0" borderId="13" xfId="42" applyFont="1" applyBorder="1" applyAlignment="1">
      <alignment/>
    </xf>
    <xf numFmtId="0" fontId="66" fillId="0" borderId="19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0" fontId="64" fillId="0" borderId="0" xfId="0" applyFont="1" applyAlignment="1">
      <alignment horizontal="right" vertical="center"/>
    </xf>
    <xf numFmtId="171" fontId="62" fillId="0" borderId="13" xfId="42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0" fillId="0" borderId="10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62" fillId="0" borderId="30" xfId="0" applyFont="1" applyBorder="1" applyAlignment="1">
      <alignment/>
    </xf>
    <xf numFmtId="0" fontId="63" fillId="0" borderId="22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2" fillId="0" borderId="31" xfId="0" applyFont="1" applyBorder="1" applyAlignment="1">
      <alignment/>
    </xf>
    <xf numFmtId="0" fontId="62" fillId="0" borderId="32" xfId="0" applyFont="1" applyBorder="1" applyAlignment="1">
      <alignment/>
    </xf>
    <xf numFmtId="0" fontId="62" fillId="0" borderId="33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34" xfId="0" applyFont="1" applyBorder="1" applyAlignment="1">
      <alignment/>
    </xf>
    <xf numFmtId="0" fontId="62" fillId="0" borderId="0" xfId="0" applyFont="1" applyAlignment="1">
      <alignment horizontal="center"/>
    </xf>
    <xf numFmtId="0" fontId="63" fillId="33" borderId="35" xfId="0" applyFont="1" applyFill="1" applyBorder="1" applyAlignment="1">
      <alignment horizontal="center"/>
    </xf>
    <xf numFmtId="0" fontId="63" fillId="33" borderId="12" xfId="0" applyFont="1" applyFill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63" fillId="33" borderId="36" xfId="0" applyFont="1" applyFill="1" applyBorder="1" applyAlignment="1">
      <alignment/>
    </xf>
    <xf numFmtId="0" fontId="62" fillId="0" borderId="22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0" xfId="0" applyFont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right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37" xfId="0" applyFont="1" applyBorder="1" applyAlignment="1">
      <alignment vertical="center"/>
    </xf>
    <xf numFmtId="0" fontId="62" fillId="0" borderId="38" xfId="0" applyFont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62" fillId="0" borderId="10" xfId="0" applyFont="1" applyFill="1" applyBorder="1" applyAlignment="1">
      <alignment/>
    </xf>
    <xf numFmtId="0" fontId="62" fillId="0" borderId="40" xfId="0" applyFont="1" applyFill="1" applyBorder="1" applyAlignment="1">
      <alignment/>
    </xf>
    <xf numFmtId="4" fontId="62" fillId="0" borderId="10" xfId="0" applyNumberFormat="1" applyFont="1" applyFill="1" applyBorder="1" applyAlignment="1">
      <alignment/>
    </xf>
    <xf numFmtId="4" fontId="62" fillId="0" borderId="0" xfId="0" applyNumberFormat="1" applyFont="1" applyFill="1" applyAlignment="1">
      <alignment/>
    </xf>
    <xf numFmtId="4" fontId="62" fillId="0" borderId="10" xfId="42" applyNumberFormat="1" applyFont="1" applyFill="1" applyBorder="1" applyAlignment="1">
      <alignment/>
    </xf>
    <xf numFmtId="4" fontId="62" fillId="0" borderId="41" xfId="0" applyNumberFormat="1" applyFont="1" applyFill="1" applyBorder="1" applyAlignment="1">
      <alignment/>
    </xf>
    <xf numFmtId="0" fontId="62" fillId="0" borderId="42" xfId="0" applyFont="1" applyFill="1" applyBorder="1" applyAlignment="1">
      <alignment/>
    </xf>
    <xf numFmtId="4" fontId="62" fillId="0" borderId="31" xfId="0" applyNumberFormat="1" applyFont="1" applyFill="1" applyBorder="1" applyAlignment="1">
      <alignment/>
    </xf>
    <xf numFmtId="0" fontId="62" fillId="0" borderId="32" xfId="0" applyFont="1" applyFill="1" applyBorder="1" applyAlignment="1">
      <alignment/>
    </xf>
    <xf numFmtId="3" fontId="62" fillId="0" borderId="10" xfId="42" applyNumberFormat="1" applyFont="1" applyFill="1" applyBorder="1" applyAlignment="1">
      <alignment horizontal="center"/>
    </xf>
    <xf numFmtId="0" fontId="62" fillId="0" borderId="31" xfId="0" applyFont="1" applyFill="1" applyBorder="1" applyAlignment="1">
      <alignment/>
    </xf>
    <xf numFmtId="49" fontId="62" fillId="0" borderId="0" xfId="0" applyNumberFormat="1" applyFont="1" applyFill="1" applyBorder="1" applyAlignment="1">
      <alignment horizontal="center"/>
    </xf>
    <xf numFmtId="4" fontId="62" fillId="0" borderId="31" xfId="0" applyNumberFormat="1" applyFont="1" applyFill="1" applyBorder="1" applyAlignment="1">
      <alignment horizontal="center"/>
    </xf>
    <xf numFmtId="0" fontId="38" fillId="33" borderId="26" xfId="63" applyNumberFormat="1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left" vertical="center"/>
    </xf>
    <xf numFmtId="171" fontId="39" fillId="33" borderId="26" xfId="42" applyFont="1" applyFill="1" applyBorder="1" applyAlignment="1">
      <alignment horizontal="right" vertical="center"/>
    </xf>
    <xf numFmtId="0" fontId="39" fillId="33" borderId="26" xfId="64" applyFont="1" applyFill="1" applyBorder="1" applyAlignment="1">
      <alignment horizontal="center" vertical="center"/>
      <protection/>
    </xf>
    <xf numFmtId="171" fontId="39" fillId="33" borderId="26" xfId="42" applyFont="1" applyFill="1" applyBorder="1" applyAlignment="1">
      <alignment horizontal="left" vertical="center"/>
    </xf>
    <xf numFmtId="0" fontId="39" fillId="33" borderId="26" xfId="64" applyFont="1" applyFill="1" applyBorder="1" applyAlignment="1">
      <alignment horizontal="left" vertical="center"/>
      <protection/>
    </xf>
    <xf numFmtId="0" fontId="38" fillId="0" borderId="26" xfId="63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left" vertical="center"/>
    </xf>
    <xf numFmtId="171" fontId="38" fillId="0" borderId="26" xfId="42" applyFont="1" applyFill="1" applyBorder="1" applyAlignment="1">
      <alignment horizontal="right" vertical="center"/>
    </xf>
    <xf numFmtId="0" fontId="38" fillId="0" borderId="26" xfId="64" applyFont="1" applyFill="1" applyBorder="1" applyAlignment="1">
      <alignment horizontal="center" vertical="center"/>
      <protection/>
    </xf>
    <xf numFmtId="171" fontId="38" fillId="0" borderId="26" xfId="42" applyFont="1" applyFill="1" applyBorder="1" applyAlignment="1">
      <alignment horizontal="left" vertical="center"/>
    </xf>
    <xf numFmtId="171" fontId="38" fillId="34" borderId="26" xfId="42" applyFont="1" applyFill="1" applyBorder="1" applyAlignment="1">
      <alignment horizontal="left" vertical="center"/>
    </xf>
    <xf numFmtId="171" fontId="38" fillId="34" borderId="26" xfId="42" applyFont="1" applyFill="1" applyBorder="1" applyAlignment="1">
      <alignment horizontal="center" vertical="center"/>
    </xf>
    <xf numFmtId="0" fontId="38" fillId="0" borderId="26" xfId="64" applyFont="1" applyFill="1" applyBorder="1" applyAlignment="1">
      <alignment horizontal="left" vertical="center"/>
      <protection/>
    </xf>
    <xf numFmtId="0" fontId="39" fillId="0" borderId="26" xfId="63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left" vertical="center"/>
    </xf>
    <xf numFmtId="171" fontId="39" fillId="0" borderId="26" xfId="42" applyFont="1" applyFill="1" applyBorder="1" applyAlignment="1">
      <alignment horizontal="right" vertical="center"/>
    </xf>
    <xf numFmtId="0" fontId="39" fillId="0" borderId="26" xfId="64" applyFont="1" applyFill="1" applyBorder="1" applyAlignment="1">
      <alignment horizontal="center" vertical="center"/>
      <protection/>
    </xf>
    <xf numFmtId="171" fontId="39" fillId="0" borderId="26" xfId="42" applyFont="1" applyFill="1" applyBorder="1" applyAlignment="1">
      <alignment horizontal="left" vertical="center"/>
    </xf>
    <xf numFmtId="171" fontId="39" fillId="34" borderId="26" xfId="42" applyFont="1" applyFill="1" applyBorder="1" applyAlignment="1">
      <alignment horizontal="left" vertical="center"/>
    </xf>
    <xf numFmtId="171" fontId="39" fillId="34" borderId="26" xfId="42" applyFont="1" applyFill="1" applyBorder="1" applyAlignment="1">
      <alignment horizontal="center" vertical="center"/>
    </xf>
    <xf numFmtId="0" fontId="39" fillId="0" borderId="26" xfId="64" applyFont="1" applyFill="1" applyBorder="1" applyAlignment="1">
      <alignment horizontal="left" vertical="center"/>
      <protection/>
    </xf>
    <xf numFmtId="0" fontId="38" fillId="0" borderId="26" xfId="0" applyFont="1" applyFill="1" applyBorder="1" applyAlignment="1">
      <alignment horizontal="center" vertical="center"/>
    </xf>
    <xf numFmtId="2" fontId="39" fillId="0" borderId="26" xfId="63" applyNumberFormat="1" applyFont="1" applyFill="1" applyBorder="1" applyAlignment="1">
      <alignment horizontal="center" vertical="center"/>
    </xf>
    <xf numFmtId="171" fontId="62" fillId="0" borderId="15" xfId="0" applyNumberFormat="1" applyFont="1" applyBorder="1" applyAlignment="1">
      <alignment horizontal="left" vertical="center"/>
    </xf>
    <xf numFmtId="0" fontId="62" fillId="0" borderId="16" xfId="0" applyNumberFormat="1" applyFont="1" applyBorder="1" applyAlignment="1">
      <alignment horizontal="center" vertical="center"/>
    </xf>
    <xf numFmtId="171" fontId="62" fillId="0" borderId="15" xfId="42" applyFont="1" applyBorder="1" applyAlignment="1">
      <alignment horizontal="center" vertical="center"/>
    </xf>
    <xf numFmtId="180" fontId="62" fillId="0" borderId="15" xfId="42" applyNumberFormat="1" applyFont="1" applyBorder="1" applyAlignment="1">
      <alignment horizontal="center" vertical="center"/>
    </xf>
    <xf numFmtId="4" fontId="62" fillId="0" borderId="10" xfId="42" applyNumberFormat="1" applyFont="1" applyFill="1" applyBorder="1" applyAlignment="1">
      <alignment horizontal="center" vertical="center"/>
    </xf>
    <xf numFmtId="181" fontId="62" fillId="0" borderId="10" xfId="0" applyNumberFormat="1" applyFont="1" applyFill="1" applyBorder="1" applyAlignment="1">
      <alignment horizontal="left"/>
    </xf>
    <xf numFmtId="0" fontId="64" fillId="0" borderId="0" xfId="0" applyFont="1" applyAlignment="1">
      <alignment horizontal="center" vertical="center"/>
    </xf>
    <xf numFmtId="182" fontId="62" fillId="0" borderId="15" xfId="0" applyNumberFormat="1" applyFont="1" applyBorder="1" applyAlignment="1">
      <alignment horizontal="center" vertical="center"/>
    </xf>
    <xf numFmtId="171" fontId="62" fillId="0" borderId="15" xfId="42" applyNumberFormat="1" applyFont="1" applyBorder="1" applyAlignment="1">
      <alignment vertical="center"/>
    </xf>
    <xf numFmtId="0" fontId="64" fillId="0" borderId="15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171" fontId="62" fillId="0" borderId="15" xfId="42" applyFont="1" applyBorder="1" applyAlignment="1">
      <alignment horizontal="left" vertical="center"/>
    </xf>
    <xf numFmtId="3" fontId="4" fillId="0" borderId="26" xfId="42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" fontId="4" fillId="0" borderId="26" xfId="42" applyNumberFormat="1" applyFont="1" applyFill="1" applyBorder="1" applyAlignment="1">
      <alignment horizontal="right" vertical="center"/>
    </xf>
    <xf numFmtId="4" fontId="4" fillId="0" borderId="26" xfId="42" applyNumberFormat="1" applyFont="1" applyFill="1" applyBorder="1" applyAlignment="1" quotePrefix="1">
      <alignment horizontal="right" vertical="center"/>
    </xf>
    <xf numFmtId="0" fontId="5" fillId="0" borderId="26" xfId="63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171" fontId="6" fillId="0" borderId="26" xfId="42" applyFont="1" applyFill="1" applyBorder="1" applyAlignment="1">
      <alignment horizontal="right" vertical="center"/>
    </xf>
    <xf numFmtId="0" fontId="6" fillId="0" borderId="26" xfId="64" applyFont="1" applyFill="1" applyBorder="1" applyAlignment="1">
      <alignment horizontal="left" vertical="center"/>
      <protection/>
    </xf>
    <xf numFmtId="171" fontId="6" fillId="0" borderId="26" xfId="42" applyFont="1" applyFill="1" applyBorder="1" applyAlignment="1">
      <alignment horizontal="left" vertical="center"/>
    </xf>
    <xf numFmtId="171" fontId="6" fillId="34" borderId="26" xfId="42" applyFont="1" applyFill="1" applyBorder="1" applyAlignment="1">
      <alignment horizontal="left" vertical="center"/>
    </xf>
    <xf numFmtId="171" fontId="6" fillId="34" borderId="26" xfId="42" applyFont="1" applyFill="1" applyBorder="1" applyAlignment="1">
      <alignment horizontal="center" vertical="center"/>
    </xf>
    <xf numFmtId="0" fontId="6" fillId="0" borderId="26" xfId="63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3" fontId="6" fillId="0" borderId="26" xfId="42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" fontId="6" fillId="0" borderId="26" xfId="42" applyNumberFormat="1" applyFont="1" applyFill="1" applyBorder="1" applyAlignment="1">
      <alignment horizontal="right" vertical="center"/>
    </xf>
    <xf numFmtId="4" fontId="6" fillId="0" borderId="26" xfId="42" applyNumberFormat="1" applyFont="1" applyFill="1" applyBorder="1" applyAlignment="1" quotePrefix="1">
      <alignment horizontal="right" vertical="center"/>
    </xf>
    <xf numFmtId="3" fontId="3" fillId="0" borderId="26" xfId="42" applyNumberFormat="1" applyFont="1" applyFill="1" applyBorder="1" applyAlignment="1">
      <alignment horizontal="center" vertical="center"/>
    </xf>
    <xf numFmtId="4" fontId="3" fillId="0" borderId="26" xfId="42" applyNumberFormat="1" applyFont="1" applyFill="1" applyBorder="1" applyAlignment="1">
      <alignment horizontal="right" vertical="center"/>
    </xf>
    <xf numFmtId="171" fontId="7" fillId="0" borderId="26" xfId="42" applyNumberFormat="1" applyFont="1" applyBorder="1" applyAlignment="1">
      <alignment horizontal="right" vertical="center" shrinkToFit="1"/>
    </xf>
    <xf numFmtId="171" fontId="7" fillId="0" borderId="26" xfId="42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4" fontId="5" fillId="0" borderId="26" xfId="42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1" fontId="6" fillId="0" borderId="12" xfId="42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1" fontId="5" fillId="0" borderId="26" xfId="42" applyFont="1" applyFill="1" applyBorder="1" applyAlignment="1">
      <alignment horizontal="right" vertical="center"/>
    </xf>
    <xf numFmtId="0" fontId="5" fillId="0" borderId="26" xfId="64" applyFont="1" applyFill="1" applyBorder="1" applyAlignment="1">
      <alignment horizontal="left" vertical="center"/>
      <protection/>
    </xf>
    <xf numFmtId="171" fontId="5" fillId="0" borderId="26" xfId="42" applyFont="1" applyFill="1" applyBorder="1" applyAlignment="1">
      <alignment horizontal="left" vertical="center"/>
    </xf>
    <xf numFmtId="171" fontId="5" fillId="34" borderId="26" xfId="42" applyFont="1" applyFill="1" applyBorder="1" applyAlignment="1">
      <alignment horizontal="center" vertical="center"/>
    </xf>
    <xf numFmtId="177" fontId="6" fillId="0" borderId="26" xfId="63" applyNumberFormat="1" applyFont="1" applyFill="1" applyBorder="1" applyAlignment="1" quotePrefix="1">
      <alignment horizontal="right" vertical="center"/>
    </xf>
    <xf numFmtId="171" fontId="6" fillId="0" borderId="0" xfId="42" applyFont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6" xfId="0" applyFont="1" applyBorder="1" applyAlignment="1" quotePrefix="1">
      <alignment horizontal="left" vertical="center" shrinkToFit="1"/>
    </xf>
    <xf numFmtId="0" fontId="6" fillId="0" borderId="26" xfId="63" applyNumberFormat="1" applyFont="1" applyFill="1" applyBorder="1" applyAlignment="1" quotePrefix="1">
      <alignment horizontal="right" vertical="center"/>
    </xf>
    <xf numFmtId="0" fontId="5" fillId="0" borderId="26" xfId="63" applyNumberFormat="1" applyFont="1" applyFill="1" applyBorder="1" applyAlignment="1" quotePrefix="1">
      <alignment horizontal="right" vertical="center"/>
    </xf>
    <xf numFmtId="171" fontId="5" fillId="34" borderId="26" xfId="42" applyFont="1" applyFill="1" applyBorder="1" applyAlignment="1">
      <alignment horizontal="left" vertical="center"/>
    </xf>
    <xf numFmtId="177" fontId="5" fillId="0" borderId="26" xfId="63" applyNumberFormat="1" applyFont="1" applyFill="1" applyBorder="1" applyAlignment="1" quotePrefix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4" fontId="3" fillId="0" borderId="26" xfId="42" applyNumberFormat="1" applyFont="1" applyFill="1" applyBorder="1" applyAlignment="1" quotePrefix="1">
      <alignment horizontal="right" vertical="center"/>
    </xf>
    <xf numFmtId="0" fontId="63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shrinkToFit="1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1" fontId="62" fillId="0" borderId="43" xfId="42" applyFont="1" applyBorder="1" applyAlignment="1">
      <alignment vertical="center"/>
    </xf>
    <xf numFmtId="0" fontId="62" fillId="0" borderId="43" xfId="0" applyFont="1" applyBorder="1" applyAlignment="1" quotePrefix="1">
      <alignment horizontal="center" vertical="center"/>
    </xf>
    <xf numFmtId="0" fontId="62" fillId="0" borderId="43" xfId="0" applyFont="1" applyBorder="1" applyAlignment="1">
      <alignment horizontal="left" vertical="center"/>
    </xf>
    <xf numFmtId="0" fontId="62" fillId="0" borderId="43" xfId="0" applyFont="1" applyBorder="1" applyAlignment="1">
      <alignment horizontal="center" vertical="center"/>
    </xf>
    <xf numFmtId="0" fontId="62" fillId="0" borderId="43" xfId="0" applyFont="1" applyBorder="1" applyAlignment="1">
      <alignment vertical="center"/>
    </xf>
    <xf numFmtId="0" fontId="62" fillId="0" borderId="15" xfId="0" applyFont="1" applyBorder="1" applyAlignment="1" quotePrefix="1">
      <alignment horizontal="center" vertical="center"/>
    </xf>
    <xf numFmtId="0" fontId="6" fillId="0" borderId="26" xfId="63" applyNumberFormat="1" applyFont="1" applyFill="1" applyBorder="1" applyAlignment="1">
      <alignment vertical="center"/>
    </xf>
    <xf numFmtId="171" fontId="62" fillId="0" borderId="4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3" fontId="62" fillId="0" borderId="0" xfId="0" applyNumberFormat="1" applyFont="1" applyAlignment="1">
      <alignment vertical="center"/>
    </xf>
    <xf numFmtId="171" fontId="62" fillId="0" borderId="43" xfId="42" applyNumberFormat="1" applyFont="1" applyBorder="1" applyAlignment="1">
      <alignment horizontal="right" vertical="center"/>
    </xf>
    <xf numFmtId="171" fontId="62" fillId="0" borderId="43" xfId="42" applyNumberFormat="1" applyFont="1" applyBorder="1" applyAlignment="1">
      <alignment vertical="center"/>
    </xf>
    <xf numFmtId="171" fontId="62" fillId="0" borderId="15" xfId="42" applyNumberFormat="1" applyFont="1" applyBorder="1" applyAlignment="1">
      <alignment horizontal="left" vertical="center"/>
    </xf>
    <xf numFmtId="191" fontId="4" fillId="0" borderId="26" xfId="42" applyNumberFormat="1" applyFont="1" applyFill="1" applyBorder="1" applyAlignment="1">
      <alignment horizontal="center" vertical="center"/>
    </xf>
    <xf numFmtId="0" fontId="6" fillId="34" borderId="26" xfId="64" applyFont="1" applyFill="1" applyBorder="1" applyAlignment="1">
      <alignment horizontal="left" vertical="center"/>
      <protection/>
    </xf>
    <xf numFmtId="181" fontId="6" fillId="0" borderId="12" xfId="0" applyNumberFormat="1" applyFont="1" applyBorder="1" applyAlignment="1">
      <alignment vertical="center"/>
    </xf>
    <xf numFmtId="14" fontId="60" fillId="0" borderId="10" xfId="0" applyNumberFormat="1" applyFont="1" applyBorder="1" applyAlignment="1" quotePrefix="1">
      <alignment horizontal="left"/>
    </xf>
    <xf numFmtId="171" fontId="4" fillId="0" borderId="26" xfId="42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9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1" fontId="6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1" fontId="5" fillId="0" borderId="20" xfId="42" applyFont="1" applyBorder="1" applyAlignment="1">
      <alignment horizontal="center" vertical="center"/>
    </xf>
    <xf numFmtId="171" fontId="5" fillId="0" borderId="21" xfId="42" applyFont="1" applyBorder="1" applyAlignment="1">
      <alignment horizontal="center" vertical="center"/>
    </xf>
    <xf numFmtId="0" fontId="62" fillId="0" borderId="38" xfId="0" applyFont="1" applyBorder="1" applyAlignment="1">
      <alignment horizontal="right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71" fontId="63" fillId="0" borderId="20" xfId="42" applyFont="1" applyBorder="1" applyAlignment="1">
      <alignment horizontal="center" vertical="center"/>
    </xf>
    <xf numFmtId="171" fontId="63" fillId="0" borderId="21" xfId="42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ปกติ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26"/>
  <sheetViews>
    <sheetView tabSelected="1" view="pageBreakPreview" zoomScale="145" zoomScaleNormal="85" zoomScaleSheetLayoutView="145" zoomScalePageLayoutView="0" workbookViewId="0" topLeftCell="A14">
      <selection activeCell="D27" sqref="D27"/>
    </sheetView>
  </sheetViews>
  <sheetFormatPr defaultColWidth="9.140625" defaultRowHeight="15"/>
  <cols>
    <col min="4" max="4" width="17.7109375" style="0" bestFit="1" customWidth="1"/>
    <col min="5" max="10" width="8.00390625" style="0" customWidth="1"/>
    <col min="11" max="11" width="2.00390625" style="0" customWidth="1"/>
    <col min="12" max="12" width="1.1484375" style="0" customWidth="1"/>
  </cols>
  <sheetData>
    <row r="15" spans="1:11" ht="39.75" customHeight="1">
      <c r="A15" s="237" t="s">
        <v>286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"/>
    </row>
    <row r="16" spans="1:11" ht="39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"/>
    </row>
    <row r="17" spans="1:11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0" s="4" customFormat="1" ht="18.75">
      <c r="A18" s="3" t="s">
        <v>0</v>
      </c>
      <c r="B18" s="3"/>
      <c r="C18" s="3"/>
      <c r="D18" s="7"/>
      <c r="E18" s="5"/>
      <c r="F18" s="7"/>
      <c r="G18" s="5"/>
      <c r="H18" s="5"/>
      <c r="I18" s="5"/>
      <c r="J18" s="5"/>
    </row>
    <row r="19" spans="1:10" s="4" customFormat="1" ht="18.75">
      <c r="A19" s="3" t="s">
        <v>1</v>
      </c>
      <c r="B19" s="3"/>
      <c r="C19" s="3"/>
      <c r="D19" s="7" t="s">
        <v>212</v>
      </c>
      <c r="E19" s="5"/>
      <c r="F19" s="7"/>
      <c r="G19" s="5"/>
      <c r="H19" s="5"/>
      <c r="I19" s="5"/>
      <c r="J19" s="5"/>
    </row>
    <row r="20" spans="1:10" s="4" customFormat="1" ht="18.75">
      <c r="A20" s="3" t="s">
        <v>2</v>
      </c>
      <c r="B20" s="3"/>
      <c r="C20" s="3"/>
      <c r="D20" s="7" t="s">
        <v>254</v>
      </c>
      <c r="E20" s="5"/>
      <c r="F20" s="7"/>
      <c r="G20" s="5"/>
      <c r="H20" s="5"/>
      <c r="I20" s="5"/>
      <c r="J20" s="5"/>
    </row>
    <row r="21" spans="1:10" s="4" customFormat="1" ht="18.75">
      <c r="A21" s="3" t="s">
        <v>6</v>
      </c>
      <c r="B21" s="3"/>
      <c r="C21" s="3"/>
      <c r="D21" s="7"/>
      <c r="E21" s="5"/>
      <c r="F21" s="7"/>
      <c r="G21" s="5"/>
      <c r="H21" s="5"/>
      <c r="I21" s="5"/>
      <c r="J21" s="5"/>
    </row>
    <row r="22" spans="1:10" s="4" customFormat="1" ht="18.75">
      <c r="A22" s="3" t="s">
        <v>3</v>
      </c>
      <c r="B22" s="3"/>
      <c r="C22" s="3"/>
      <c r="D22" s="7"/>
      <c r="F22" s="7"/>
      <c r="G22" s="5"/>
      <c r="H22" s="5"/>
      <c r="I22" s="5"/>
      <c r="J22" s="5"/>
    </row>
    <row r="23" spans="1:10" s="4" customFormat="1" ht="18.75">
      <c r="A23" s="3" t="s">
        <v>210</v>
      </c>
      <c r="B23" s="3"/>
      <c r="C23" s="3"/>
      <c r="D23" s="7" t="s">
        <v>211</v>
      </c>
      <c r="E23" s="72"/>
      <c r="F23" s="7" t="s">
        <v>7</v>
      </c>
      <c r="G23" s="5"/>
      <c r="H23" s="5"/>
      <c r="I23" s="5"/>
      <c r="J23" s="5"/>
    </row>
    <row r="24" spans="1:10" s="4" customFormat="1" ht="18.75">
      <c r="A24" s="3" t="s">
        <v>285</v>
      </c>
      <c r="B24" s="3"/>
      <c r="C24" s="3"/>
      <c r="D24" s="7"/>
      <c r="F24" s="7"/>
      <c r="G24" s="5"/>
      <c r="H24" s="5"/>
      <c r="I24" s="5"/>
      <c r="J24" s="5"/>
    </row>
    <row r="25" spans="1:10" s="4" customFormat="1" ht="18.75">
      <c r="A25" s="3" t="s">
        <v>284</v>
      </c>
      <c r="B25" s="3"/>
      <c r="C25" s="3"/>
      <c r="D25" s="234"/>
      <c r="E25" s="5"/>
      <c r="F25" s="7"/>
      <c r="G25" s="5"/>
      <c r="H25" s="5"/>
      <c r="I25" s="5"/>
      <c r="J25" s="5"/>
    </row>
    <row r="26" ht="15.75">
      <c r="D26" s="236"/>
    </row>
  </sheetData>
  <sheetProtection/>
  <mergeCells count="1">
    <mergeCell ref="A15:J16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J44"/>
  <sheetViews>
    <sheetView zoomScalePageLayoutView="0" workbookViewId="0" topLeftCell="A1">
      <selection activeCell="L18" sqref="L18"/>
    </sheetView>
  </sheetViews>
  <sheetFormatPr defaultColWidth="8.7109375" defaultRowHeight="15"/>
  <cols>
    <col min="1" max="1" width="9.57421875" style="96" customWidth="1"/>
    <col min="2" max="2" width="5.7109375" style="96" customWidth="1"/>
    <col min="3" max="3" width="6.00390625" style="96" customWidth="1"/>
    <col min="4" max="5" width="8.7109375" style="96" customWidth="1"/>
    <col min="6" max="6" width="15.421875" style="96" customWidth="1"/>
    <col min="7" max="10" width="8.7109375" style="96" customWidth="1"/>
    <col min="11" max="11" width="5.28125" style="96" customWidth="1"/>
    <col min="12" max="16384" width="8.7109375" style="96" customWidth="1"/>
  </cols>
  <sheetData>
    <row r="5" spans="1:10" ht="13.5" customHeight="1">
      <c r="A5" s="265" t="s">
        <v>92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13.5" customHeight="1">
      <c r="A6" s="265" t="s">
        <v>93</v>
      </c>
      <c r="B6" s="265"/>
      <c r="C6" s="265"/>
      <c r="D6" s="265"/>
      <c r="E6" s="265"/>
      <c r="F6" s="265"/>
      <c r="G6" s="265"/>
      <c r="H6" s="265"/>
      <c r="I6" s="265"/>
      <c r="J6" s="265"/>
    </row>
    <row r="8" ht="12">
      <c r="B8" s="98" t="s">
        <v>144</v>
      </c>
    </row>
    <row r="9" ht="12">
      <c r="B9" s="97" t="s">
        <v>145</v>
      </c>
    </row>
    <row r="10" ht="12">
      <c r="C10" s="96" t="s">
        <v>94</v>
      </c>
    </row>
    <row r="11" ht="12">
      <c r="C11" s="96" t="s">
        <v>95</v>
      </c>
    </row>
    <row r="12" ht="12">
      <c r="C12" s="96" t="s">
        <v>96</v>
      </c>
    </row>
    <row r="13" ht="12">
      <c r="C13" s="96" t="s">
        <v>97</v>
      </c>
    </row>
    <row r="15" ht="12">
      <c r="B15" s="98" t="s">
        <v>98</v>
      </c>
    </row>
    <row r="16" ht="12">
      <c r="B16" s="96" t="s">
        <v>99</v>
      </c>
    </row>
    <row r="17" spans="2:3" ht="12">
      <c r="B17" s="96">
        <v>1.1</v>
      </c>
      <c r="C17" s="96" t="s">
        <v>100</v>
      </c>
    </row>
    <row r="18" spans="3:4" ht="12">
      <c r="C18" s="96" t="s">
        <v>101</v>
      </c>
      <c r="D18" s="96" t="s">
        <v>102</v>
      </c>
    </row>
    <row r="19" spans="3:4" ht="12">
      <c r="C19" s="96" t="s">
        <v>103</v>
      </c>
      <c r="D19" s="96" t="s">
        <v>104</v>
      </c>
    </row>
    <row r="20" spans="3:4" ht="12">
      <c r="C20" s="96" t="s">
        <v>105</v>
      </c>
      <c r="D20" s="96" t="s">
        <v>106</v>
      </c>
    </row>
    <row r="21" spans="3:4" ht="12">
      <c r="C21" s="96" t="s">
        <v>107</v>
      </c>
      <c r="D21" s="96" t="s">
        <v>108</v>
      </c>
    </row>
    <row r="22" spans="2:3" ht="12">
      <c r="B22" s="96">
        <v>1.2</v>
      </c>
      <c r="C22" s="96" t="s">
        <v>109</v>
      </c>
    </row>
    <row r="23" spans="3:4" ht="12">
      <c r="C23" s="96" t="s">
        <v>110</v>
      </c>
      <c r="D23" s="96" t="s">
        <v>146</v>
      </c>
    </row>
    <row r="24" ht="12">
      <c r="D24" s="96" t="s">
        <v>147</v>
      </c>
    </row>
    <row r="25" spans="3:4" ht="12">
      <c r="C25" s="96" t="s">
        <v>111</v>
      </c>
      <c r="D25" s="96" t="s">
        <v>112</v>
      </c>
    </row>
    <row r="26" spans="3:4" ht="12">
      <c r="C26" s="96" t="s">
        <v>113</v>
      </c>
      <c r="D26" s="96" t="s">
        <v>114</v>
      </c>
    </row>
    <row r="27" spans="3:4" ht="12">
      <c r="C27" s="96" t="s">
        <v>115</v>
      </c>
      <c r="D27" s="96" t="s">
        <v>116</v>
      </c>
    </row>
    <row r="28" spans="3:4" ht="12">
      <c r="C28" s="96" t="s">
        <v>117</v>
      </c>
      <c r="D28" s="96" t="s">
        <v>118</v>
      </c>
    </row>
    <row r="29" spans="3:4" ht="12">
      <c r="C29" s="96" t="s">
        <v>119</v>
      </c>
      <c r="D29" s="96" t="s">
        <v>120</v>
      </c>
    </row>
    <row r="30" spans="3:4" ht="12">
      <c r="C30" s="96" t="s">
        <v>121</v>
      </c>
      <c r="D30" s="96" t="s">
        <v>122</v>
      </c>
    </row>
    <row r="31" spans="3:4" ht="12">
      <c r="C31" s="96" t="s">
        <v>123</v>
      </c>
      <c r="D31" s="96" t="s">
        <v>124</v>
      </c>
    </row>
    <row r="32" spans="2:3" ht="12">
      <c r="B32" s="96">
        <v>1.3</v>
      </c>
      <c r="C32" s="96" t="s">
        <v>142</v>
      </c>
    </row>
    <row r="33" ht="12">
      <c r="C33" s="96" t="s">
        <v>143</v>
      </c>
    </row>
    <row r="34" spans="3:4" ht="12">
      <c r="C34" s="96" t="s">
        <v>125</v>
      </c>
      <c r="D34" s="96" t="s">
        <v>126</v>
      </c>
    </row>
    <row r="35" spans="3:4" ht="12">
      <c r="C35" s="96" t="s">
        <v>127</v>
      </c>
      <c r="D35" s="96" t="s">
        <v>128</v>
      </c>
    </row>
    <row r="36" spans="3:4" ht="12">
      <c r="C36" s="96" t="s">
        <v>129</v>
      </c>
      <c r="D36" s="96" t="s">
        <v>130</v>
      </c>
    </row>
    <row r="37" spans="3:4" ht="12">
      <c r="C37" s="96" t="s">
        <v>131</v>
      </c>
      <c r="D37" s="96" t="s">
        <v>132</v>
      </c>
    </row>
    <row r="38" spans="3:4" ht="12">
      <c r="C38" s="96" t="s">
        <v>133</v>
      </c>
      <c r="D38" s="96" t="s">
        <v>134</v>
      </c>
    </row>
    <row r="39" spans="3:4" ht="12">
      <c r="C39" s="96" t="s">
        <v>135</v>
      </c>
      <c r="D39" s="96" t="s">
        <v>136</v>
      </c>
    </row>
    <row r="40" spans="2:3" ht="12">
      <c r="B40" s="96">
        <v>1.4</v>
      </c>
      <c r="C40" s="96" t="s">
        <v>137</v>
      </c>
    </row>
    <row r="41" ht="12">
      <c r="C41" s="96" t="s">
        <v>138</v>
      </c>
    </row>
    <row r="42" ht="12">
      <c r="B42" s="96" t="s">
        <v>139</v>
      </c>
    </row>
    <row r="43" ht="12">
      <c r="B43" s="96" t="s">
        <v>140</v>
      </c>
    </row>
    <row r="44" ht="12">
      <c r="B44" s="96" t="s">
        <v>141</v>
      </c>
    </row>
  </sheetData>
  <sheetProtection/>
  <mergeCells count="2">
    <mergeCell ref="A5:J5"/>
    <mergeCell ref="A6:J6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1"/>
  <sheetViews>
    <sheetView view="pageBreakPreview" zoomScale="115" zoomScaleNormal="115" zoomScaleSheetLayoutView="115" zoomScalePageLayoutView="0" workbookViewId="0" topLeftCell="A7">
      <selection activeCell="C29" sqref="C29"/>
    </sheetView>
  </sheetViews>
  <sheetFormatPr defaultColWidth="8.7109375" defaultRowHeight="15"/>
  <cols>
    <col min="1" max="1" width="0.85546875" style="8" customWidth="1"/>
    <col min="2" max="2" width="7.421875" style="8" customWidth="1"/>
    <col min="3" max="3" width="52.140625" style="8" customWidth="1"/>
    <col min="4" max="4" width="15.7109375" style="8" customWidth="1"/>
    <col min="5" max="5" width="17.00390625" style="8" customWidth="1"/>
    <col min="6" max="6" width="0.85546875" style="8" customWidth="1"/>
    <col min="7" max="16384" width="8.7109375" style="8" customWidth="1"/>
  </cols>
  <sheetData>
    <row r="2" spans="2:6" ht="12.75">
      <c r="B2" s="238" t="s">
        <v>4</v>
      </c>
      <c r="C2" s="238"/>
      <c r="D2" s="238"/>
      <c r="E2" s="238"/>
      <c r="F2" s="214"/>
    </row>
    <row r="3" spans="2:6" ht="19.5" customHeight="1">
      <c r="B3" s="239" t="s">
        <v>5</v>
      </c>
      <c r="C3" s="239"/>
      <c r="D3" s="239"/>
      <c r="E3" s="239"/>
      <c r="F3" s="215"/>
    </row>
    <row r="4" ht="19.5" customHeight="1"/>
    <row r="5" spans="2:6" ht="15" customHeight="1">
      <c r="B5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C5" s="12"/>
      <c r="D5" s="12"/>
      <c r="E5" s="12"/>
      <c r="F5" s="30"/>
    </row>
    <row r="6" spans="2:6" ht="15" customHeight="1">
      <c r="B6" s="12" t="str">
        <f>+ปก!A20&amp;" "&amp;ปก!D20</f>
        <v>สถานที่ก่อสร้าง : ท่าอากาศยานระนอง</v>
      </c>
      <c r="C6" s="12"/>
      <c r="D6" s="12"/>
      <c r="E6" s="12"/>
      <c r="F6" s="30"/>
    </row>
    <row r="7" spans="2:6" ht="15" customHeight="1">
      <c r="B7" s="12" t="str">
        <f>+ปก!A21&amp;" "&amp;ปก!D21</f>
        <v>แบบเลขที่ : </v>
      </c>
      <c r="C7" s="12"/>
      <c r="D7" s="12"/>
      <c r="E7" s="12"/>
      <c r="F7" s="30"/>
    </row>
    <row r="8" spans="2:6" ht="15" customHeight="1">
      <c r="B8" s="12" t="str">
        <f>+ปก!A22&amp;" "&amp;ปก!D22</f>
        <v>หน่ายงานเจ้าของโครงการ : </v>
      </c>
      <c r="C8" s="12"/>
      <c r="D8" s="12"/>
      <c r="E8" s="12"/>
      <c r="F8" s="30"/>
    </row>
    <row r="9" spans="2:6" ht="15" customHeight="1">
      <c r="B9" s="12" t="str">
        <f>+ปก!A23&amp;" "&amp;ปก!E23&amp;"          "&amp;"ชุด"</f>
        <v>แบบ ปร.4 และ ปร.5 ที่แนบ               ชุด</v>
      </c>
      <c r="C9" s="12"/>
      <c r="D9" s="12"/>
      <c r="E9" s="12"/>
      <c r="F9" s="30"/>
    </row>
    <row r="10" spans="2:6" ht="15" customHeight="1">
      <c r="B10" s="12" t="str">
        <f>+ปก!A25&amp;" "&amp;ปก!D25</f>
        <v>คำนวณราคาเมื่อวันที่ : </v>
      </c>
      <c r="C10" s="12"/>
      <c r="D10" s="12"/>
      <c r="E10" s="12"/>
      <c r="F10" s="30"/>
    </row>
    <row r="11" spans="2:6" ht="15" customHeight="1" thickBot="1">
      <c r="B11" s="238" t="s">
        <v>8</v>
      </c>
      <c r="C11" s="238"/>
      <c r="D11" s="238"/>
      <c r="E11" s="238"/>
      <c r="F11" s="214"/>
    </row>
    <row r="12" spans="2:6" ht="39.75" customHeight="1" thickTop="1">
      <c r="B12" s="211" t="s">
        <v>9</v>
      </c>
      <c r="C12" s="211" t="s">
        <v>10</v>
      </c>
      <c r="D12" s="211" t="s">
        <v>11</v>
      </c>
      <c r="E12" s="211" t="s">
        <v>12</v>
      </c>
      <c r="F12" s="216"/>
    </row>
    <row r="13" spans="2:6" ht="1.5" customHeight="1">
      <c r="B13" s="20"/>
      <c r="C13" s="20"/>
      <c r="D13" s="20"/>
      <c r="E13" s="20"/>
      <c r="F13" s="216"/>
    </row>
    <row r="14" spans="2:6" ht="15" customHeight="1">
      <c r="B14" s="220">
        <v>1</v>
      </c>
      <c r="C14" s="219" t="str">
        <f>'ปร 5ก'!B15</f>
        <v>หมวดงานสถาปัตยกรรม</v>
      </c>
      <c r="D14" s="217">
        <f>'ปร 5ก'!E15</f>
        <v>0</v>
      </c>
      <c r="E14" s="221"/>
      <c r="F14" s="30"/>
    </row>
    <row r="15" spans="2:6" ht="15" customHeight="1">
      <c r="B15" s="222" t="s">
        <v>206</v>
      </c>
      <c r="C15" s="27" t="str">
        <f>'ปร 5ก'!B16</f>
        <v>งานระบบไฟฟ้าแรงสูง</v>
      </c>
      <c r="D15" s="224">
        <f>SUM('ปร 5ก'!E16)</f>
        <v>0</v>
      </c>
      <c r="E15" s="15"/>
      <c r="F15" s="30"/>
    </row>
    <row r="16" spans="2:6" ht="15" customHeight="1">
      <c r="B16" s="222" t="s">
        <v>207</v>
      </c>
      <c r="C16" s="27" t="str">
        <f>'ปร 5ก'!B17</f>
        <v>รวมราคางานระบบไฟฟ้าแรงต่ำ</v>
      </c>
      <c r="D16" s="224">
        <f>SUM('ปร 5ก'!E17)</f>
        <v>0</v>
      </c>
      <c r="E16" s="15"/>
      <c r="F16" s="30"/>
    </row>
    <row r="17" spans="2:6" ht="15" customHeight="1">
      <c r="B17" s="222" t="s">
        <v>208</v>
      </c>
      <c r="C17" s="27" t="str">
        <f>'ปร 5ก'!B18</f>
        <v>หมวดงานระบบ Ground</v>
      </c>
      <c r="D17" s="224">
        <f>SUM('ปร 5ก'!E18)</f>
        <v>0</v>
      </c>
      <c r="E17" s="15"/>
      <c r="F17" s="30"/>
    </row>
    <row r="18" spans="2:6" ht="15" customHeight="1">
      <c r="B18" s="222"/>
      <c r="C18" s="27"/>
      <c r="D18" s="224"/>
      <c r="E18" s="15"/>
      <c r="F18" s="30"/>
    </row>
    <row r="19" spans="2:6" ht="15" customHeight="1">
      <c r="B19" s="24"/>
      <c r="C19" s="27"/>
      <c r="D19" s="33"/>
      <c r="E19" s="15"/>
      <c r="F19" s="30"/>
    </row>
    <row r="20" spans="2:6" ht="15" customHeight="1">
      <c r="B20" s="24"/>
      <c r="C20" s="27"/>
      <c r="D20" s="33"/>
      <c r="E20" s="15"/>
      <c r="F20" s="30"/>
    </row>
    <row r="21" spans="2:6" ht="15" customHeight="1">
      <c r="B21" s="24"/>
      <c r="C21" s="27"/>
      <c r="D21" s="33"/>
      <c r="E21" s="15"/>
      <c r="F21" s="30"/>
    </row>
    <row r="22" spans="2:6" ht="15" customHeight="1">
      <c r="B22" s="24"/>
      <c r="C22" s="27"/>
      <c r="D22" s="33"/>
      <c r="E22" s="15"/>
      <c r="F22" s="30"/>
    </row>
    <row r="23" spans="2:6" ht="15" customHeight="1">
      <c r="B23" s="24"/>
      <c r="C23" s="27"/>
      <c r="D23" s="33"/>
      <c r="E23" s="15"/>
      <c r="F23" s="30"/>
    </row>
    <row r="24" spans="2:6" ht="15" customHeight="1">
      <c r="B24" s="24"/>
      <c r="C24" s="27"/>
      <c r="D24" s="33"/>
      <c r="E24" s="15"/>
      <c r="F24" s="30"/>
    </row>
    <row r="25" spans="2:6" ht="15" customHeight="1">
      <c r="B25" s="24"/>
      <c r="C25" s="27"/>
      <c r="D25" s="33"/>
      <c r="E25" s="15"/>
      <c r="F25" s="30"/>
    </row>
    <row r="26" spans="2:6" ht="15" customHeight="1">
      <c r="B26" s="24"/>
      <c r="C26" s="27"/>
      <c r="D26" s="33"/>
      <c r="E26" s="15"/>
      <c r="F26" s="30"/>
    </row>
    <row r="27" spans="2:6" ht="15" customHeight="1" thickBot="1">
      <c r="B27" s="25"/>
      <c r="C27" s="28"/>
      <c r="D27" s="34"/>
      <c r="E27" s="16"/>
      <c r="F27" s="30"/>
    </row>
    <row r="28" spans="2:6" ht="15" customHeight="1" thickTop="1">
      <c r="B28" s="17"/>
      <c r="C28" s="10" t="s">
        <v>14</v>
      </c>
      <c r="D28" s="35">
        <f>SUM(D14:D27)</f>
        <v>0</v>
      </c>
      <c r="E28" s="21"/>
      <c r="F28" s="30"/>
    </row>
    <row r="29" spans="2:6" ht="15" customHeight="1" thickBot="1">
      <c r="B29" s="18"/>
      <c r="C29" s="10" t="str">
        <f>+ปก!A15</f>
        <v>ผู้เสนอราคา</v>
      </c>
      <c r="D29" s="36">
        <f>+D28</f>
        <v>0</v>
      </c>
      <c r="E29" s="22"/>
      <c r="F29" s="30"/>
    </row>
    <row r="30" spans="2:6" ht="15" customHeight="1" thickTop="1">
      <c r="B30" s="20" t="s">
        <v>13</v>
      </c>
      <c r="C30" s="29"/>
      <c r="D30" s="30"/>
      <c r="E30" s="31"/>
      <c r="F30" s="30"/>
    </row>
    <row r="31" spans="2:6" ht="15" customHeight="1">
      <c r="B31" s="18"/>
      <c r="C31" s="240" t="str">
        <f>"ราคากลาง("&amp;" ("&amp;(_xlfn.BAHTTEXT(D29))&amp;")"</f>
        <v>ราคากลาง( (ศูนย์บาทถ้วน)</v>
      </c>
      <c r="D31" s="241"/>
      <c r="E31" s="242"/>
      <c r="F31" s="216"/>
    </row>
    <row r="32" spans="2:6" ht="15" customHeight="1" thickBot="1">
      <c r="B32" s="19"/>
      <c r="C32" s="101"/>
      <c r="D32" s="102"/>
      <c r="E32" s="103"/>
      <c r="F32" s="30"/>
    </row>
    <row r="33" ht="15" customHeight="1" thickTop="1"/>
    <row r="34" ht="15" customHeight="1"/>
    <row r="35" ht="15" customHeight="1"/>
    <row r="36" ht="15" customHeight="1"/>
    <row r="37" spans="3:6" s="37" customFormat="1" ht="12" customHeight="1">
      <c r="C37" s="243" t="s">
        <v>15</v>
      </c>
      <c r="D37" s="243"/>
      <c r="E37" s="243"/>
      <c r="F37" s="213"/>
    </row>
    <row r="38" spans="3:6" s="37" customFormat="1" ht="12" customHeight="1">
      <c r="C38" s="243" t="s">
        <v>164</v>
      </c>
      <c r="D38" s="243"/>
      <c r="E38" s="243"/>
      <c r="F38" s="213"/>
    </row>
    <row r="39" spans="3:6" s="37" customFormat="1" ht="12" customHeight="1">
      <c r="C39" s="243" t="s">
        <v>16</v>
      </c>
      <c r="D39" s="243"/>
      <c r="E39" s="243"/>
      <c r="F39" s="213"/>
    </row>
    <row r="40" spans="3:6" s="37" customFormat="1" ht="12" customHeight="1">
      <c r="C40" s="213"/>
      <c r="D40" s="213"/>
      <c r="E40" s="213"/>
      <c r="F40" s="213"/>
    </row>
    <row r="41" s="37" customFormat="1" ht="12" customHeight="1"/>
    <row r="42" spans="3:6" s="37" customFormat="1" ht="12" customHeight="1">
      <c r="C42" s="99" t="s">
        <v>15</v>
      </c>
      <c r="D42" s="243" t="s">
        <v>15</v>
      </c>
      <c r="E42" s="243"/>
      <c r="F42" s="213"/>
    </row>
    <row r="43" spans="3:6" s="37" customFormat="1" ht="12" customHeight="1">
      <c r="C43" s="99" t="s">
        <v>156</v>
      </c>
      <c r="D43" s="243" t="s">
        <v>157</v>
      </c>
      <c r="E43" s="243"/>
      <c r="F43" s="213"/>
    </row>
    <row r="44" spans="3:6" s="37" customFormat="1" ht="12" customHeight="1">
      <c r="C44" s="99" t="s">
        <v>17</v>
      </c>
      <c r="D44" s="243" t="s">
        <v>17</v>
      </c>
      <c r="E44" s="243"/>
      <c r="F44" s="213"/>
    </row>
    <row r="45" spans="3:6" s="37" customFormat="1" ht="12" customHeight="1">
      <c r="C45" s="213"/>
      <c r="D45" s="213"/>
      <c r="E45" s="213"/>
      <c r="F45" s="213"/>
    </row>
    <row r="46" s="37" customFormat="1" ht="12" customHeight="1">
      <c r="C46" s="99"/>
    </row>
    <row r="47" spans="3:6" s="37" customFormat="1" ht="12" customHeight="1">
      <c r="C47" s="99" t="s">
        <v>15</v>
      </c>
      <c r="D47" s="243"/>
      <c r="E47" s="243"/>
      <c r="F47" s="213"/>
    </row>
    <row r="48" spans="3:6" s="37" customFormat="1" ht="12" customHeight="1">
      <c r="C48" s="99" t="s">
        <v>161</v>
      </c>
      <c r="D48" s="243"/>
      <c r="E48" s="243"/>
      <c r="F48" s="213"/>
    </row>
    <row r="49" spans="3:6" s="37" customFormat="1" ht="12" customHeight="1">
      <c r="C49" s="99" t="s">
        <v>17</v>
      </c>
      <c r="D49" s="243"/>
      <c r="E49" s="243"/>
      <c r="F49" s="213"/>
    </row>
    <row r="50" spans="3:6" s="37" customFormat="1" ht="12" customHeight="1">
      <c r="C50" s="213"/>
      <c r="D50" s="213"/>
      <c r="E50" s="213"/>
      <c r="F50" s="213"/>
    </row>
    <row r="51" s="37" customFormat="1" ht="12" customHeight="1">
      <c r="C51" s="99"/>
    </row>
    <row r="52" s="37" customFormat="1" ht="12" customHeight="1"/>
    <row r="53" s="37" customFormat="1" ht="12" customHeight="1"/>
    <row r="54" s="37" customFormat="1" ht="12" customHeight="1"/>
    <row r="55" s="37" customFormat="1" ht="12" customHeight="1"/>
    <row r="56" s="37" customFormat="1" ht="12" customHeight="1"/>
    <row r="57" s="37" customFormat="1" ht="12" customHeight="1"/>
    <row r="58" s="37" customFormat="1" ht="12" customHeight="1"/>
    <row r="59" s="37" customFormat="1" ht="12" customHeight="1"/>
    <row r="60" s="37" customFormat="1" ht="12" customHeight="1"/>
  </sheetData>
  <sheetProtection/>
  <mergeCells count="13">
    <mergeCell ref="D47:E47"/>
    <mergeCell ref="D48:E48"/>
    <mergeCell ref="D49:E49"/>
    <mergeCell ref="B2:E2"/>
    <mergeCell ref="B3:E3"/>
    <mergeCell ref="B11:E11"/>
    <mergeCell ref="C31:E31"/>
    <mergeCell ref="D42:E42"/>
    <mergeCell ref="D44:E44"/>
    <mergeCell ref="D43:E43"/>
    <mergeCell ref="C37:E37"/>
    <mergeCell ref="C38:E38"/>
    <mergeCell ref="C39:E3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view="pageBreakPreview" zoomScale="115" zoomScaleSheetLayoutView="115" zoomScalePageLayoutView="0" workbookViewId="0" topLeftCell="A1">
      <selection activeCell="I8" sqref="I8"/>
    </sheetView>
  </sheetViews>
  <sheetFormatPr defaultColWidth="8.7109375" defaultRowHeight="15"/>
  <cols>
    <col min="1" max="1" width="6.57421875" style="8" customWidth="1"/>
    <col min="2" max="2" width="44.28125" style="8" customWidth="1"/>
    <col min="3" max="3" width="15.7109375" style="8" customWidth="1"/>
    <col min="4" max="4" width="8.7109375" style="8" customWidth="1"/>
    <col min="5" max="5" width="15.7109375" style="8" customWidth="1"/>
    <col min="6" max="6" width="8.7109375" style="8" customWidth="1"/>
    <col min="7" max="7" width="0.9921875" style="8" customWidth="1"/>
    <col min="8" max="9" width="8.7109375" style="8" customWidth="1"/>
    <col min="10" max="10" width="11.00390625" style="8" bestFit="1" customWidth="1"/>
    <col min="11" max="16384" width="8.7109375" style="8" customWidth="1"/>
  </cols>
  <sheetData>
    <row r="2" spans="1:6" ht="12.75">
      <c r="A2" s="238" t="s">
        <v>18</v>
      </c>
      <c r="B2" s="238"/>
      <c r="C2" s="238"/>
      <c r="D2" s="238"/>
      <c r="E2" s="238"/>
      <c r="F2" s="238"/>
    </row>
    <row r="3" spans="1:6" ht="19.5" customHeight="1">
      <c r="A3" s="239" t="s">
        <v>19</v>
      </c>
      <c r="B3" s="239"/>
      <c r="C3" s="239"/>
      <c r="D3" s="239"/>
      <c r="E3" s="239"/>
      <c r="F3" s="239"/>
    </row>
    <row r="4" ht="14.25" customHeight="1"/>
    <row r="5" spans="1:6" ht="15" customHeight="1">
      <c r="A5" s="11" t="str">
        <f>+ปก!A18&amp;" "&amp;ปก!D18</f>
        <v>หน่วยงาน : </v>
      </c>
      <c r="B5" s="11"/>
      <c r="C5" s="11"/>
      <c r="D5" s="11"/>
      <c r="E5" s="11"/>
      <c r="F5" s="11"/>
    </row>
    <row r="6" spans="1:6" ht="15" customHeight="1">
      <c r="A6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6" s="12"/>
      <c r="C6" s="12"/>
      <c r="D6" s="12"/>
      <c r="E6" s="12"/>
      <c r="F6" s="12"/>
    </row>
    <row r="7" spans="1:6" ht="15" customHeight="1">
      <c r="A7" s="12" t="str">
        <f>+ปก!A20&amp;" "&amp;ปก!D20</f>
        <v>สถานที่ก่อสร้าง : ท่าอากาศยานระนอง</v>
      </c>
      <c r="B7" s="12"/>
      <c r="C7" s="12"/>
      <c r="D7" s="12"/>
      <c r="E7" s="12"/>
      <c r="F7" s="12"/>
    </row>
    <row r="8" spans="1:6" ht="15" customHeight="1">
      <c r="A8" s="12" t="str">
        <f>+ปก!A21&amp;" "&amp;ปก!D21</f>
        <v>แบบเลขที่ : </v>
      </c>
      <c r="B8" s="12"/>
      <c r="C8" s="12"/>
      <c r="D8" s="12"/>
      <c r="E8" s="12"/>
      <c r="F8" s="12"/>
    </row>
    <row r="9" spans="1:6" ht="15" customHeight="1">
      <c r="A9" s="12" t="str">
        <f>+ปก!A22&amp;" "&amp;ปก!D22</f>
        <v>หน่ายงานเจ้าของโครงการ : </v>
      </c>
      <c r="B9" s="12"/>
      <c r="C9" s="12"/>
      <c r="D9" s="12"/>
      <c r="E9" s="12"/>
      <c r="F9" s="12"/>
    </row>
    <row r="10" spans="1:6" ht="15" customHeight="1">
      <c r="A10" s="12" t="s">
        <v>51</v>
      </c>
      <c r="B10" s="12"/>
      <c r="C10" s="100"/>
      <c r="D10" s="12" t="s">
        <v>52</v>
      </c>
      <c r="E10" s="12"/>
      <c r="F10" s="12"/>
    </row>
    <row r="11" spans="1:6" ht="15" customHeight="1">
      <c r="A11" s="12" t="str">
        <f>+ปก!A25&amp;" "&amp;ปก!D25</f>
        <v>คำนวณราคาเมื่อวันที่ : </v>
      </c>
      <c r="B11" s="12"/>
      <c r="C11" s="12"/>
      <c r="D11" s="12"/>
      <c r="E11" s="12"/>
      <c r="F11" s="12"/>
    </row>
    <row r="12" spans="1:6" ht="15" customHeight="1" thickBot="1">
      <c r="A12" s="238" t="s">
        <v>8</v>
      </c>
      <c r="B12" s="238"/>
      <c r="C12" s="238"/>
      <c r="D12" s="238"/>
      <c r="E12" s="238"/>
      <c r="F12" s="238"/>
    </row>
    <row r="13" spans="1:6" ht="39.75" customHeight="1" thickTop="1">
      <c r="A13" s="211" t="s">
        <v>9</v>
      </c>
      <c r="B13" s="211" t="s">
        <v>10</v>
      </c>
      <c r="C13" s="211" t="s">
        <v>20</v>
      </c>
      <c r="D13" s="211" t="s">
        <v>21</v>
      </c>
      <c r="E13" s="211" t="s">
        <v>11</v>
      </c>
      <c r="F13" s="211" t="s">
        <v>12</v>
      </c>
    </row>
    <row r="14" spans="1:6" ht="2.25" customHeight="1">
      <c r="A14" s="20"/>
      <c r="B14" s="20"/>
      <c r="C14" s="20"/>
      <c r="D14" s="20"/>
      <c r="E14" s="20"/>
      <c r="F14" s="20"/>
    </row>
    <row r="15" spans="1:6" ht="15" customHeight="1">
      <c r="A15" s="218" t="s">
        <v>205</v>
      </c>
      <c r="B15" s="219" t="str">
        <f>'ปร 4ก'!B13</f>
        <v>หมวดงานสถาปัตยกรรม</v>
      </c>
      <c r="C15" s="228">
        <f>SUM('ปร 4ก'!I16)</f>
        <v>0</v>
      </c>
      <c r="D15" s="220">
        <v>1.3038</v>
      </c>
      <c r="E15" s="229">
        <f>ROUND(SUM(C15)*D15,2)</f>
        <v>0</v>
      </c>
      <c r="F15" s="221"/>
    </row>
    <row r="16" spans="1:6" ht="15" customHeight="1">
      <c r="A16" s="222" t="s">
        <v>206</v>
      </c>
      <c r="B16" s="27" t="str">
        <f>'ปร 4ก'!B18</f>
        <v>งานระบบไฟฟ้าแรงสูง</v>
      </c>
      <c r="C16" s="230">
        <f>SUM('ปร 4ก'!I30)</f>
        <v>0</v>
      </c>
      <c r="D16" s="220">
        <v>1.3038</v>
      </c>
      <c r="E16" s="229">
        <f>ROUND(SUM(C16)*D16,2)</f>
        <v>0</v>
      </c>
      <c r="F16" s="15"/>
    </row>
    <row r="17" spans="1:6" ht="15" customHeight="1">
      <c r="A17" s="222" t="s">
        <v>207</v>
      </c>
      <c r="B17" s="27" t="str">
        <f>'ปร 4ก'!B63</f>
        <v>รวมราคางานระบบไฟฟ้าแรงต่ำ</v>
      </c>
      <c r="C17" s="152">
        <f>SUM('ปร 4ก'!I63)</f>
        <v>0</v>
      </c>
      <c r="D17" s="220">
        <v>1.3038</v>
      </c>
      <c r="E17" s="229">
        <f>ROUND(SUM(C17)*D17,2)</f>
        <v>0</v>
      </c>
      <c r="F17" s="15"/>
    </row>
    <row r="18" spans="1:6" ht="15" customHeight="1">
      <c r="A18" s="222" t="s">
        <v>208</v>
      </c>
      <c r="B18" s="27" t="s">
        <v>192</v>
      </c>
      <c r="C18" s="141">
        <f>SUM('ปร 4ก'!I72)</f>
        <v>0</v>
      </c>
      <c r="D18" s="220">
        <v>1.3038</v>
      </c>
      <c r="E18" s="229">
        <f>ROUND(SUM(C18)*D18,2)</f>
        <v>0</v>
      </c>
      <c r="F18" s="15"/>
    </row>
    <row r="19" spans="1:6" ht="15" customHeight="1">
      <c r="A19" s="222"/>
      <c r="B19" s="27"/>
      <c r="C19" s="141"/>
      <c r="D19" s="148"/>
      <c r="E19" s="229"/>
      <c r="F19" s="15"/>
    </row>
    <row r="20" spans="1:6" ht="15" customHeight="1">
      <c r="A20" s="24"/>
      <c r="B20" s="27"/>
      <c r="C20" s="141"/>
      <c r="D20" s="148"/>
      <c r="E20" s="149"/>
      <c r="F20" s="15"/>
    </row>
    <row r="21" spans="1:6" ht="15" customHeight="1">
      <c r="A21" s="24"/>
      <c r="B21" s="27"/>
      <c r="C21" s="141"/>
      <c r="D21" s="24"/>
      <c r="E21" s="33"/>
      <c r="F21" s="15"/>
    </row>
    <row r="22" spans="1:6" ht="15" customHeight="1">
      <c r="A22" s="24"/>
      <c r="B22" s="27"/>
      <c r="C22" s="27"/>
      <c r="D22" s="24"/>
      <c r="E22" s="33"/>
      <c r="F22" s="15"/>
    </row>
    <row r="23" spans="1:6" ht="15" customHeight="1">
      <c r="A23" s="24"/>
      <c r="B23" s="27"/>
      <c r="C23" s="27"/>
      <c r="D23" s="24"/>
      <c r="E23" s="33"/>
      <c r="F23" s="15"/>
    </row>
    <row r="24" spans="1:10" ht="15" customHeight="1">
      <c r="A24" s="24"/>
      <c r="B24" s="27"/>
      <c r="C24" s="27"/>
      <c r="D24" s="24"/>
      <c r="E24" s="33"/>
      <c r="F24" s="15"/>
      <c r="J24" s="227"/>
    </row>
    <row r="25" spans="1:6" ht="15" customHeight="1">
      <c r="A25" s="24"/>
      <c r="B25" s="27"/>
      <c r="C25" s="27"/>
      <c r="D25" s="24"/>
      <c r="E25" s="33"/>
      <c r="F25" s="15"/>
    </row>
    <row r="26" spans="1:6" ht="15" customHeight="1" thickBot="1">
      <c r="A26" s="25"/>
      <c r="B26" s="28"/>
      <c r="C26" s="28"/>
      <c r="D26" s="25"/>
      <c r="E26" s="34"/>
      <c r="F26" s="16"/>
    </row>
    <row r="27" spans="1:6" ht="15" customHeight="1" thickTop="1">
      <c r="A27" s="47"/>
      <c r="B27" s="51" t="s">
        <v>26</v>
      </c>
      <c r="C27" s="48"/>
      <c r="D27" s="47"/>
      <c r="E27" s="49"/>
      <c r="F27" s="50"/>
    </row>
    <row r="28" spans="1:6" ht="15" customHeight="1">
      <c r="A28" s="24"/>
      <c r="B28" s="150" t="s">
        <v>29</v>
      </c>
      <c r="C28" s="27"/>
      <c r="D28" s="24"/>
      <c r="E28" s="33"/>
      <c r="F28" s="15"/>
    </row>
    <row r="29" spans="1:6" ht="15" customHeight="1">
      <c r="A29" s="24"/>
      <c r="B29" s="150" t="s">
        <v>28</v>
      </c>
      <c r="C29" s="27"/>
      <c r="D29" s="24"/>
      <c r="E29" s="33"/>
      <c r="F29" s="15"/>
    </row>
    <row r="30" spans="1:6" ht="15" customHeight="1">
      <c r="A30" s="24"/>
      <c r="B30" s="150" t="s">
        <v>155</v>
      </c>
      <c r="C30" s="27"/>
      <c r="D30" s="24"/>
      <c r="E30" s="33"/>
      <c r="F30" s="15"/>
    </row>
    <row r="31" spans="1:6" ht="15" customHeight="1" thickBot="1">
      <c r="A31" s="25"/>
      <c r="B31" s="151" t="s">
        <v>27</v>
      </c>
      <c r="C31" s="28"/>
      <c r="D31" s="25"/>
      <c r="E31" s="34"/>
      <c r="F31" s="16"/>
    </row>
    <row r="32" spans="1:6" ht="15" customHeight="1" thickBot="1" thickTop="1">
      <c r="A32" s="40"/>
      <c r="B32" s="41"/>
      <c r="C32" s="41"/>
      <c r="D32" s="44" t="s">
        <v>22</v>
      </c>
      <c r="E32" s="43">
        <f>SUM(E15:E31)</f>
        <v>0</v>
      </c>
      <c r="F32" s="30"/>
    </row>
    <row r="33" spans="1:6" ht="15" customHeight="1" thickTop="1">
      <c r="A33" s="40"/>
      <c r="B33" s="41"/>
      <c r="C33" s="41"/>
      <c r="D33" s="41"/>
      <c r="E33" s="42"/>
      <c r="F33" s="30"/>
    </row>
    <row r="34" spans="1:6" ht="15" customHeight="1">
      <c r="A34" s="40"/>
      <c r="B34" s="44" t="s">
        <v>23</v>
      </c>
      <c r="C34" s="46"/>
      <c r="D34" s="41" t="s">
        <v>24</v>
      </c>
      <c r="E34" s="45"/>
      <c r="F34" s="30" t="s">
        <v>25</v>
      </c>
    </row>
    <row r="35" spans="1:6" ht="15" customHeight="1">
      <c r="A35" s="40"/>
      <c r="B35" s="41"/>
      <c r="C35" s="41"/>
      <c r="D35" s="41"/>
      <c r="E35" s="42"/>
      <c r="F35" s="30"/>
    </row>
    <row r="36" spans="1:6" ht="15" customHeight="1">
      <c r="A36" s="40"/>
      <c r="B36" s="41"/>
      <c r="C36" s="41"/>
      <c r="D36" s="41"/>
      <c r="E36" s="42"/>
      <c r="F36" s="30"/>
    </row>
    <row r="37" ht="15" customHeight="1"/>
    <row r="38" spans="2:6" s="37" customFormat="1" ht="12" customHeight="1">
      <c r="B38" s="243" t="s">
        <v>15</v>
      </c>
      <c r="C38" s="243"/>
      <c r="D38" s="243"/>
      <c r="E38" s="243"/>
      <c r="F38" s="243"/>
    </row>
    <row r="39" spans="2:6" s="37" customFormat="1" ht="12" customHeight="1">
      <c r="B39" s="243" t="s">
        <v>164</v>
      </c>
      <c r="C39" s="243"/>
      <c r="D39" s="243"/>
      <c r="E39" s="243"/>
      <c r="F39" s="243"/>
    </row>
    <row r="40" spans="2:6" s="37" customFormat="1" ht="12" customHeight="1">
      <c r="B40" s="243" t="s">
        <v>16</v>
      </c>
      <c r="C40" s="243"/>
      <c r="D40" s="243"/>
      <c r="E40" s="243"/>
      <c r="F40" s="243"/>
    </row>
    <row r="41" spans="2:6" s="37" customFormat="1" ht="12" customHeight="1">
      <c r="B41" s="213"/>
      <c r="C41" s="213"/>
      <c r="D41" s="213"/>
      <c r="E41" s="213"/>
      <c r="F41" s="213"/>
    </row>
    <row r="42" s="37" customFormat="1" ht="12" customHeight="1"/>
    <row r="43" spans="2:6" s="37" customFormat="1" ht="12" customHeight="1">
      <c r="B43" s="38" t="s">
        <v>15</v>
      </c>
      <c r="C43" s="39"/>
      <c r="D43" s="243" t="s">
        <v>15</v>
      </c>
      <c r="E43" s="243"/>
      <c r="F43" s="243"/>
    </row>
    <row r="44" spans="2:6" s="37" customFormat="1" ht="12" customHeight="1">
      <c r="B44" s="38" t="str">
        <f>+'ปร 6'!C43</f>
        <v>(นายอภิชาติ  ศรีสุพรรณ)</v>
      </c>
      <c r="C44" s="39"/>
      <c r="D44" s="243" t="str">
        <f>+'ปร 6'!D43</f>
        <v>(นายภูมินทร์  เยี่ยมสถาน)</v>
      </c>
      <c r="E44" s="243"/>
      <c r="F44" s="243"/>
    </row>
    <row r="45" spans="2:6" s="37" customFormat="1" ht="12" customHeight="1">
      <c r="B45" s="38" t="s">
        <v>17</v>
      </c>
      <c r="C45" s="39"/>
      <c r="D45" s="243" t="s">
        <v>17</v>
      </c>
      <c r="E45" s="243"/>
      <c r="F45" s="243"/>
    </row>
    <row r="46" spans="2:6" s="37" customFormat="1" ht="12" customHeight="1">
      <c r="B46" s="213"/>
      <c r="C46" s="39"/>
      <c r="D46" s="213"/>
      <c r="E46" s="213"/>
      <c r="F46" s="213"/>
    </row>
    <row r="47" s="37" customFormat="1" ht="12" customHeight="1">
      <c r="B47" s="38"/>
    </row>
    <row r="48" spans="2:6" s="37" customFormat="1" ht="12" customHeight="1">
      <c r="B48" s="38" t="s">
        <v>15</v>
      </c>
      <c r="C48" s="39"/>
      <c r="D48" s="243"/>
      <c r="E48" s="243"/>
      <c r="F48" s="243"/>
    </row>
    <row r="49" spans="2:6" s="37" customFormat="1" ht="12" customHeight="1">
      <c r="B49" s="147" t="s">
        <v>161</v>
      </c>
      <c r="C49" s="39"/>
      <c r="D49" s="243"/>
      <c r="E49" s="243"/>
      <c r="F49" s="243"/>
    </row>
    <row r="50" spans="2:6" s="37" customFormat="1" ht="12" customHeight="1">
      <c r="B50" s="38" t="s">
        <v>17</v>
      </c>
      <c r="C50" s="39"/>
      <c r="D50" s="243"/>
      <c r="E50" s="243"/>
      <c r="F50" s="243"/>
    </row>
    <row r="51" s="37" customFormat="1" ht="12" customHeight="1">
      <c r="B51" s="38"/>
    </row>
    <row r="52" spans="2:6" s="37" customFormat="1" ht="12" customHeight="1">
      <c r="B52" s="38"/>
      <c r="C52" s="39"/>
      <c r="D52" s="243"/>
      <c r="E52" s="243"/>
      <c r="F52" s="243"/>
    </row>
    <row r="53" spans="2:6" s="37" customFormat="1" ht="12" customHeight="1">
      <c r="B53" s="38"/>
      <c r="C53" s="39"/>
      <c r="D53" s="243"/>
      <c r="E53" s="243"/>
      <c r="F53" s="243"/>
    </row>
    <row r="54" s="37" customFormat="1" ht="12" customHeight="1"/>
    <row r="55" s="37" customFormat="1" ht="12" customHeight="1"/>
    <row r="56" s="37" customFormat="1" ht="12" customHeight="1"/>
    <row r="57" s="37" customFormat="1" ht="12" customHeight="1"/>
    <row r="58" s="37" customFormat="1" ht="12" customHeight="1"/>
    <row r="59" s="37" customFormat="1" ht="12" customHeight="1"/>
    <row r="60" s="37" customFormat="1" ht="12" customHeight="1"/>
    <row r="61" s="37" customFormat="1" ht="12" customHeight="1"/>
    <row r="62" s="37" customFormat="1" ht="12" customHeight="1"/>
    <row r="63" s="37" customFormat="1" ht="12" customHeight="1"/>
    <row r="64" s="37" customFormat="1" ht="12" customHeight="1"/>
  </sheetData>
  <sheetProtection/>
  <mergeCells count="14">
    <mergeCell ref="D52:F52"/>
    <mergeCell ref="D53:F53"/>
    <mergeCell ref="D43:F43"/>
    <mergeCell ref="D44:F44"/>
    <mergeCell ref="D45:F45"/>
    <mergeCell ref="D48:F48"/>
    <mergeCell ref="D49:F49"/>
    <mergeCell ref="D50:F50"/>
    <mergeCell ref="B40:F40"/>
    <mergeCell ref="A2:F2"/>
    <mergeCell ref="A3:F3"/>
    <mergeCell ref="A12:F12"/>
    <mergeCell ref="B38:F38"/>
    <mergeCell ref="B39:F3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73"/>
  <sheetViews>
    <sheetView view="pageBreakPreview" zoomScale="85" zoomScaleNormal="115" zoomScaleSheetLayoutView="85" zoomScalePageLayoutView="0" workbookViewId="0" topLeftCell="A3">
      <selection activeCell="C14" sqref="C14:C63"/>
    </sheetView>
  </sheetViews>
  <sheetFormatPr defaultColWidth="8.7109375" defaultRowHeight="23.25" customHeight="1"/>
  <cols>
    <col min="1" max="1" width="7.7109375" style="181" customWidth="1"/>
    <col min="2" max="2" width="59.28125" style="181" customWidth="1"/>
    <col min="3" max="3" width="10.00390625" style="194" customWidth="1"/>
    <col min="4" max="4" width="8.8515625" style="194" customWidth="1"/>
    <col min="5" max="8" width="14.00390625" style="181" customWidth="1"/>
    <col min="9" max="9" width="16.28125" style="181" customWidth="1"/>
    <col min="10" max="10" width="10.8515625" style="181" customWidth="1"/>
    <col min="11" max="11" width="1.28515625" style="181" customWidth="1"/>
    <col min="12" max="14" width="14.421875" style="181" customWidth="1"/>
    <col min="15" max="16384" width="8.7109375" style="181" customWidth="1"/>
  </cols>
  <sheetData>
    <row r="1" spans="1:10" ht="23.25" customHeight="1">
      <c r="A1" s="247" t="s">
        <v>33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3.25" customHeight="1">
      <c r="A2" s="252" t="s">
        <v>34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6" ht="23.25" customHeight="1">
      <c r="A3" s="180" t="str">
        <f>+ปก!A17&amp;" "&amp;ปก!E17</f>
        <v> </v>
      </c>
      <c r="B3" s="180"/>
      <c r="C3" s="180"/>
      <c r="D3" s="180"/>
      <c r="E3" s="180"/>
      <c r="F3" s="180"/>
    </row>
    <row r="4" spans="1:10" ht="23.25" customHeight="1">
      <c r="A4" s="182" t="str">
        <f>+ปก!A18&amp;" "&amp;ปก!D18</f>
        <v>หน่วยงาน : 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23.25" customHeight="1">
      <c r="A5" s="18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23.25" customHeight="1">
      <c r="A6" s="182" t="str">
        <f>+ปก!A20&amp;" "&amp;ปก!D20</f>
        <v>สถานที่ก่อสร้าง : ท่าอากาศยานระนอง</v>
      </c>
      <c r="B6" s="182"/>
      <c r="C6" s="182"/>
      <c r="D6" s="182"/>
      <c r="E6" s="182"/>
      <c r="F6" s="182"/>
      <c r="G6" s="182" t="str">
        <f>+ปก!A21&amp;" "&amp;ปก!D21</f>
        <v>แบบเลขที่ : </v>
      </c>
      <c r="H6" s="182"/>
      <c r="I6" s="182"/>
      <c r="J6" s="182"/>
    </row>
    <row r="7" spans="1:10" ht="23.25" customHeight="1">
      <c r="A7" s="182" t="str">
        <f>+ปก!A22&amp;" "&amp;ปก!D22</f>
        <v>หน่ายงานเจ้าของโครงการ : </v>
      </c>
      <c r="B7" s="182"/>
      <c r="C7" s="182"/>
      <c r="D7" s="182"/>
      <c r="E7" s="182"/>
      <c r="F7" s="182"/>
      <c r="G7" s="182"/>
      <c r="H7" s="182"/>
      <c r="I7" s="182"/>
      <c r="J7" s="182"/>
    </row>
    <row r="8" spans="1:10" ht="23.25" customHeight="1">
      <c r="A8" s="182" t="str">
        <f>+ปก!A24&amp;" "&amp;ปก!D24</f>
        <v>คำนวณราคาโดย : </v>
      </c>
      <c r="B8" s="182"/>
      <c r="C8" s="183"/>
      <c r="D8" s="183"/>
      <c r="E8" s="182"/>
      <c r="F8" s="182"/>
      <c r="G8" s="233" t="str">
        <f>+ปก!A25&amp;" "&amp;ปก!D25</f>
        <v>คำนวณราคาเมื่อวันที่ : </v>
      </c>
      <c r="H8" s="182"/>
      <c r="I8" s="182"/>
      <c r="J8" s="182"/>
    </row>
    <row r="9" spans="1:10" ht="23.25" customHeight="1" thickBot="1">
      <c r="A9" s="251" t="s">
        <v>8</v>
      </c>
      <c r="B9" s="251"/>
      <c r="C9" s="251"/>
      <c r="D9" s="251"/>
      <c r="E9" s="251"/>
      <c r="F9" s="251"/>
      <c r="G9" s="251"/>
      <c r="H9" s="251"/>
      <c r="I9" s="251"/>
      <c r="J9" s="251"/>
    </row>
    <row r="10" spans="1:10" ht="23.25" customHeight="1" thickTop="1">
      <c r="A10" s="184" t="s">
        <v>43</v>
      </c>
      <c r="B10" s="249" t="s">
        <v>10</v>
      </c>
      <c r="C10" s="253" t="s">
        <v>35</v>
      </c>
      <c r="D10" s="253" t="s">
        <v>36</v>
      </c>
      <c r="E10" s="249" t="s">
        <v>37</v>
      </c>
      <c r="F10" s="249"/>
      <c r="G10" s="249" t="s">
        <v>40</v>
      </c>
      <c r="H10" s="249"/>
      <c r="I10" s="185" t="s">
        <v>42</v>
      </c>
      <c r="J10" s="249" t="s">
        <v>12</v>
      </c>
    </row>
    <row r="11" spans="1:10" ht="23.25" customHeight="1" thickBot="1">
      <c r="A11" s="186" t="s">
        <v>44</v>
      </c>
      <c r="B11" s="250"/>
      <c r="C11" s="254"/>
      <c r="D11" s="254"/>
      <c r="E11" s="187" t="s">
        <v>38</v>
      </c>
      <c r="F11" s="187" t="s">
        <v>39</v>
      </c>
      <c r="G11" s="187" t="s">
        <v>38</v>
      </c>
      <c r="H11" s="187" t="s">
        <v>39</v>
      </c>
      <c r="I11" s="187" t="s">
        <v>41</v>
      </c>
      <c r="J11" s="250"/>
    </row>
    <row r="12" spans="5:10" ht="23.25" customHeight="1" thickTop="1">
      <c r="E12" s="194"/>
      <c r="F12" s="194"/>
      <c r="G12" s="194"/>
      <c r="H12" s="194"/>
      <c r="I12" s="194"/>
      <c r="J12" s="194"/>
    </row>
    <row r="13" spans="1:16" ht="23.25" customHeight="1">
      <c r="A13" s="157">
        <v>1</v>
      </c>
      <c r="B13" s="158" t="s">
        <v>162</v>
      </c>
      <c r="C13" s="159"/>
      <c r="D13" s="160"/>
      <c r="E13" s="161"/>
      <c r="F13" s="162"/>
      <c r="G13" s="161"/>
      <c r="H13" s="162"/>
      <c r="I13" s="163"/>
      <c r="J13" s="160"/>
      <c r="L13" s="244"/>
      <c r="M13" s="244"/>
      <c r="N13" s="244"/>
      <c r="O13" s="248"/>
      <c r="P13" s="245"/>
    </row>
    <row r="14" spans="1:16" ht="23.25" customHeight="1">
      <c r="A14" s="223">
        <v>1.1</v>
      </c>
      <c r="B14" s="165" t="s">
        <v>168</v>
      </c>
      <c r="C14" s="159"/>
      <c r="D14" s="160" t="s">
        <v>152</v>
      </c>
      <c r="E14" s="161"/>
      <c r="F14" s="162"/>
      <c r="G14" s="161"/>
      <c r="H14" s="162"/>
      <c r="I14" s="163"/>
      <c r="J14" s="160"/>
      <c r="L14" s="244"/>
      <c r="M14" s="244"/>
      <c r="N14" s="244"/>
      <c r="O14" s="248"/>
      <c r="P14" s="245"/>
    </row>
    <row r="15" spans="1:16" ht="23.25" customHeight="1">
      <c r="A15" s="223">
        <v>1.2</v>
      </c>
      <c r="B15" s="165" t="s">
        <v>154</v>
      </c>
      <c r="C15" s="159"/>
      <c r="D15" s="160" t="s">
        <v>152</v>
      </c>
      <c r="E15" s="161"/>
      <c r="F15" s="162"/>
      <c r="G15" s="161"/>
      <c r="H15" s="162"/>
      <c r="I15" s="163"/>
      <c r="J15" s="160"/>
      <c r="L15" s="244"/>
      <c r="M15" s="244"/>
      <c r="N15" s="244"/>
      <c r="O15" s="248"/>
      <c r="P15" s="245"/>
    </row>
    <row r="16" spans="1:16" ht="23.25" customHeight="1">
      <c r="A16" s="157"/>
      <c r="B16" s="188" t="s">
        <v>163</v>
      </c>
      <c r="C16" s="189"/>
      <c r="D16" s="190"/>
      <c r="E16" s="191"/>
      <c r="F16" s="162"/>
      <c r="G16" s="191"/>
      <c r="H16" s="162"/>
      <c r="I16" s="192"/>
      <c r="J16" s="160"/>
      <c r="L16" s="244"/>
      <c r="M16" s="244"/>
      <c r="N16" s="244"/>
      <c r="O16" s="246"/>
      <c r="P16" s="247"/>
    </row>
    <row r="17" spans="1:16" ht="23.25" customHeight="1">
      <c r="A17" s="157"/>
      <c r="B17" s="188"/>
      <c r="C17" s="189"/>
      <c r="D17" s="190"/>
      <c r="E17" s="191"/>
      <c r="F17" s="162"/>
      <c r="G17" s="191"/>
      <c r="H17" s="162"/>
      <c r="I17" s="192"/>
      <c r="J17" s="160"/>
      <c r="L17" s="244"/>
      <c r="M17" s="244"/>
      <c r="N17" s="244"/>
      <c r="O17" s="248"/>
      <c r="P17" s="245"/>
    </row>
    <row r="18" spans="1:16" ht="23.25" customHeight="1">
      <c r="A18" s="164">
        <v>2</v>
      </c>
      <c r="B18" s="174" t="s">
        <v>171</v>
      </c>
      <c r="C18" s="175"/>
      <c r="D18" s="175"/>
      <c r="E18" s="176"/>
      <c r="F18" s="176"/>
      <c r="G18" s="176"/>
      <c r="H18" s="176"/>
      <c r="I18" s="195"/>
      <c r="J18" s="160"/>
      <c r="L18" s="244"/>
      <c r="M18" s="244"/>
      <c r="N18" s="244"/>
      <c r="O18" s="245"/>
      <c r="P18" s="245"/>
    </row>
    <row r="19" spans="1:16" ht="23.25" customHeight="1">
      <c r="A19" s="205" t="s">
        <v>215</v>
      </c>
      <c r="B19" s="196" t="s">
        <v>273</v>
      </c>
      <c r="C19" s="166"/>
      <c r="D19" s="167" t="s">
        <v>153</v>
      </c>
      <c r="E19" s="168"/>
      <c r="F19" s="168"/>
      <c r="G19" s="169"/>
      <c r="H19" s="169"/>
      <c r="I19" s="163"/>
      <c r="J19" s="160"/>
      <c r="L19" s="225"/>
      <c r="M19" s="225"/>
      <c r="N19" s="225"/>
      <c r="O19" s="226"/>
      <c r="P19" s="226"/>
    </row>
    <row r="20" spans="1:16" ht="23.25" customHeight="1">
      <c r="A20" s="205" t="s">
        <v>264</v>
      </c>
      <c r="B20" s="196" t="s">
        <v>253</v>
      </c>
      <c r="C20" s="166"/>
      <c r="D20" s="167" t="s">
        <v>153</v>
      </c>
      <c r="E20" s="168"/>
      <c r="F20" s="168"/>
      <c r="G20" s="169"/>
      <c r="H20" s="169"/>
      <c r="I20" s="163"/>
      <c r="J20" s="160"/>
      <c r="L20" s="225"/>
      <c r="M20" s="225"/>
      <c r="N20" s="225"/>
      <c r="O20" s="226"/>
      <c r="P20" s="226"/>
    </row>
    <row r="21" spans="1:16" ht="23.25" customHeight="1">
      <c r="A21" s="205" t="s">
        <v>216</v>
      </c>
      <c r="B21" s="196" t="s">
        <v>274</v>
      </c>
      <c r="C21" s="166"/>
      <c r="D21" s="167" t="s">
        <v>153</v>
      </c>
      <c r="E21" s="168"/>
      <c r="F21" s="168"/>
      <c r="G21" s="169"/>
      <c r="H21" s="169"/>
      <c r="I21" s="163"/>
      <c r="J21" s="160"/>
      <c r="L21" s="244"/>
      <c r="M21" s="244"/>
      <c r="N21" s="244"/>
      <c r="O21" s="245"/>
      <c r="P21" s="245"/>
    </row>
    <row r="22" spans="1:16" ht="23.25" customHeight="1">
      <c r="A22" s="205" t="s">
        <v>217</v>
      </c>
      <c r="B22" s="196" t="s">
        <v>169</v>
      </c>
      <c r="C22" s="166"/>
      <c r="D22" s="167" t="s">
        <v>170</v>
      </c>
      <c r="E22" s="168"/>
      <c r="F22" s="168"/>
      <c r="G22" s="168"/>
      <c r="H22" s="169"/>
      <c r="I22" s="163"/>
      <c r="J22" s="160"/>
      <c r="L22" s="244"/>
      <c r="M22" s="244"/>
      <c r="N22" s="244"/>
      <c r="O22" s="245"/>
      <c r="P22" s="245"/>
    </row>
    <row r="23" spans="1:10" ht="23.25" customHeight="1">
      <c r="A23" s="205" t="s">
        <v>235</v>
      </c>
      <c r="B23" s="165" t="s">
        <v>257</v>
      </c>
      <c r="C23" s="166"/>
      <c r="D23" s="167" t="s">
        <v>153</v>
      </c>
      <c r="E23" s="161"/>
      <c r="F23" s="168"/>
      <c r="G23" s="161"/>
      <c r="H23" s="169"/>
      <c r="I23" s="163"/>
      <c r="J23" s="232"/>
    </row>
    <row r="24" spans="1:10" ht="23.25" customHeight="1">
      <c r="A24" s="205" t="s">
        <v>255</v>
      </c>
      <c r="B24" s="165" t="s">
        <v>256</v>
      </c>
      <c r="C24" s="166"/>
      <c r="D24" s="167" t="s">
        <v>153</v>
      </c>
      <c r="E24" s="161"/>
      <c r="F24" s="168"/>
      <c r="G24" s="161"/>
      <c r="H24" s="169"/>
      <c r="I24" s="163"/>
      <c r="J24" s="232"/>
    </row>
    <row r="25" spans="1:10" ht="23.25" customHeight="1">
      <c r="A25" s="205" t="s">
        <v>272</v>
      </c>
      <c r="B25" s="165" t="s">
        <v>275</v>
      </c>
      <c r="C25" s="166"/>
      <c r="D25" s="167" t="s">
        <v>153</v>
      </c>
      <c r="E25" s="161"/>
      <c r="F25" s="168"/>
      <c r="G25" s="161"/>
      <c r="H25" s="169"/>
      <c r="I25" s="163"/>
      <c r="J25" s="232"/>
    </row>
    <row r="26" spans="1:10" ht="23.25" customHeight="1">
      <c r="A26" s="205" t="s">
        <v>276</v>
      </c>
      <c r="B26" s="165" t="s">
        <v>278</v>
      </c>
      <c r="C26" s="166"/>
      <c r="D26" s="167" t="s">
        <v>153</v>
      </c>
      <c r="E26" s="161"/>
      <c r="F26" s="168"/>
      <c r="G26" s="161"/>
      <c r="H26" s="169"/>
      <c r="I26" s="163"/>
      <c r="J26" s="232"/>
    </row>
    <row r="27" spans="1:10" ht="23.25" customHeight="1">
      <c r="A27" s="205" t="s">
        <v>277</v>
      </c>
      <c r="B27" s="165" t="s">
        <v>279</v>
      </c>
      <c r="C27" s="166"/>
      <c r="D27" s="167" t="s">
        <v>165</v>
      </c>
      <c r="E27" s="161"/>
      <c r="F27" s="168"/>
      <c r="G27" s="161"/>
      <c r="H27" s="169"/>
      <c r="I27" s="163"/>
      <c r="J27" s="232"/>
    </row>
    <row r="28" spans="1:10" ht="23.25" customHeight="1">
      <c r="A28" s="205" t="s">
        <v>280</v>
      </c>
      <c r="B28" s="165" t="s">
        <v>281</v>
      </c>
      <c r="C28" s="166"/>
      <c r="D28" s="167" t="s">
        <v>153</v>
      </c>
      <c r="E28" s="161"/>
      <c r="F28" s="168"/>
      <c r="G28" s="161"/>
      <c r="H28" s="169"/>
      <c r="I28" s="163"/>
      <c r="J28" s="232"/>
    </row>
    <row r="29" spans="1:16" ht="23.25" customHeight="1">
      <c r="A29" s="205" t="s">
        <v>282</v>
      </c>
      <c r="B29" s="196" t="s">
        <v>237</v>
      </c>
      <c r="C29" s="166"/>
      <c r="D29" s="167" t="s">
        <v>174</v>
      </c>
      <c r="E29" s="168"/>
      <c r="F29" s="168"/>
      <c r="G29" s="168"/>
      <c r="H29" s="169"/>
      <c r="I29" s="163"/>
      <c r="J29" s="160"/>
      <c r="L29" s="225"/>
      <c r="M29" s="225"/>
      <c r="N29" s="225"/>
      <c r="O29" s="226"/>
      <c r="P29" s="226"/>
    </row>
    <row r="30" spans="1:16" s="198" customFormat="1" ht="23.25" customHeight="1">
      <c r="A30" s="206"/>
      <c r="B30" s="188" t="s">
        <v>172</v>
      </c>
      <c r="C30" s="189"/>
      <c r="D30" s="190"/>
      <c r="E30" s="191"/>
      <c r="F30" s="207"/>
      <c r="G30" s="207"/>
      <c r="H30" s="207"/>
      <c r="I30" s="192"/>
      <c r="J30" s="190"/>
      <c r="L30" s="244"/>
      <c r="M30" s="244"/>
      <c r="N30" s="244"/>
      <c r="O30" s="245"/>
      <c r="P30" s="245"/>
    </row>
    <row r="31" spans="1:16" ht="23.25" customHeight="1">
      <c r="A31" s="205"/>
      <c r="B31" s="165"/>
      <c r="C31" s="159"/>
      <c r="D31" s="160"/>
      <c r="E31" s="161"/>
      <c r="F31" s="162"/>
      <c r="G31" s="162"/>
      <c r="H31" s="162"/>
      <c r="I31" s="163"/>
      <c r="J31" s="160"/>
      <c r="L31" s="244"/>
      <c r="M31" s="244"/>
      <c r="N31" s="244"/>
      <c r="O31" s="245"/>
      <c r="P31" s="245"/>
    </row>
    <row r="32" spans="1:16" s="198" customFormat="1" ht="23.25" customHeight="1">
      <c r="A32" s="157">
        <v>3</v>
      </c>
      <c r="B32" s="158" t="s">
        <v>173</v>
      </c>
      <c r="C32" s="189"/>
      <c r="D32" s="190"/>
      <c r="E32" s="191"/>
      <c r="F32" s="207"/>
      <c r="G32" s="207"/>
      <c r="H32" s="207"/>
      <c r="I32" s="192"/>
      <c r="J32" s="190"/>
      <c r="L32" s="244"/>
      <c r="M32" s="244"/>
      <c r="N32" s="244"/>
      <c r="O32" s="245"/>
      <c r="P32" s="245"/>
    </row>
    <row r="33" spans="1:16" ht="23.25" customHeight="1">
      <c r="A33" s="205" t="s">
        <v>193</v>
      </c>
      <c r="B33" s="197" t="s">
        <v>236</v>
      </c>
      <c r="C33" s="153"/>
      <c r="D33" s="154" t="s">
        <v>174</v>
      </c>
      <c r="E33" s="155"/>
      <c r="F33" s="155"/>
      <c r="G33" s="155"/>
      <c r="H33" s="156"/>
      <c r="I33" s="163"/>
      <c r="J33" s="160"/>
      <c r="L33" s="244"/>
      <c r="M33" s="244"/>
      <c r="N33" s="244"/>
      <c r="O33" s="245"/>
      <c r="P33" s="245"/>
    </row>
    <row r="34" spans="1:16" ht="23.25" customHeight="1">
      <c r="A34" s="205" t="s">
        <v>194</v>
      </c>
      <c r="B34" s="197" t="s">
        <v>233</v>
      </c>
      <c r="C34" s="153"/>
      <c r="D34" s="154" t="s">
        <v>153</v>
      </c>
      <c r="E34" s="155"/>
      <c r="F34" s="155"/>
      <c r="G34" s="155"/>
      <c r="H34" s="156"/>
      <c r="I34" s="163"/>
      <c r="J34" s="160"/>
      <c r="L34" s="244"/>
      <c r="M34" s="244"/>
      <c r="N34" s="244"/>
      <c r="O34" s="245"/>
      <c r="P34" s="245"/>
    </row>
    <row r="35" spans="1:10" ht="23.25" customHeight="1">
      <c r="A35" s="205" t="s">
        <v>195</v>
      </c>
      <c r="B35" s="197" t="s">
        <v>234</v>
      </c>
      <c r="C35" s="153"/>
      <c r="D35" s="154" t="s">
        <v>174</v>
      </c>
      <c r="E35" s="155"/>
      <c r="F35" s="155"/>
      <c r="G35" s="155"/>
      <c r="H35" s="156"/>
      <c r="I35" s="163"/>
      <c r="J35" s="160"/>
    </row>
    <row r="36" spans="1:10" ht="23.25" customHeight="1">
      <c r="A36" s="205" t="s">
        <v>196</v>
      </c>
      <c r="B36" s="197" t="s">
        <v>239</v>
      </c>
      <c r="C36" s="153"/>
      <c r="D36" s="153" t="s">
        <v>175</v>
      </c>
      <c r="E36" s="155"/>
      <c r="F36" s="155"/>
      <c r="G36" s="161"/>
      <c r="H36" s="161"/>
      <c r="I36" s="163"/>
      <c r="J36" s="160"/>
    </row>
    <row r="37" spans="1:10" ht="23.25" customHeight="1">
      <c r="A37" s="205" t="s">
        <v>197</v>
      </c>
      <c r="B37" s="197" t="s">
        <v>241</v>
      </c>
      <c r="C37" s="153"/>
      <c r="D37" s="154" t="s">
        <v>175</v>
      </c>
      <c r="E37" s="155"/>
      <c r="F37" s="155"/>
      <c r="G37" s="161"/>
      <c r="H37" s="161"/>
      <c r="I37" s="163"/>
      <c r="J37" s="160"/>
    </row>
    <row r="38" spans="1:10" ht="23.25" customHeight="1">
      <c r="A38" s="205" t="s">
        <v>198</v>
      </c>
      <c r="B38" s="197" t="s">
        <v>242</v>
      </c>
      <c r="C38" s="153"/>
      <c r="D38" s="154" t="s">
        <v>175</v>
      </c>
      <c r="E38" s="155"/>
      <c r="F38" s="155"/>
      <c r="G38" s="161"/>
      <c r="H38" s="161"/>
      <c r="I38" s="163"/>
      <c r="J38" s="160"/>
    </row>
    <row r="39" spans="1:10" ht="23.25" customHeight="1">
      <c r="A39" s="205" t="s">
        <v>218</v>
      </c>
      <c r="B39" s="212" t="s">
        <v>176</v>
      </c>
      <c r="C39" s="153"/>
      <c r="D39" s="154" t="s">
        <v>165</v>
      </c>
      <c r="E39" s="155"/>
      <c r="F39" s="155"/>
      <c r="G39" s="155"/>
      <c r="H39" s="156"/>
      <c r="I39" s="163"/>
      <c r="J39" s="160"/>
    </row>
    <row r="40" spans="1:10" s="198" customFormat="1" ht="23.25" customHeight="1">
      <c r="A40" s="205" t="s">
        <v>219</v>
      </c>
      <c r="B40" s="197" t="s">
        <v>177</v>
      </c>
      <c r="C40" s="153"/>
      <c r="D40" s="154" t="s">
        <v>178</v>
      </c>
      <c r="E40" s="155"/>
      <c r="F40" s="155"/>
      <c r="G40" s="155"/>
      <c r="H40" s="156"/>
      <c r="I40" s="163"/>
      <c r="J40" s="190"/>
    </row>
    <row r="41" spans="1:10" ht="23.25" customHeight="1">
      <c r="A41" s="205" t="s">
        <v>220</v>
      </c>
      <c r="B41" s="197" t="s">
        <v>213</v>
      </c>
      <c r="C41" s="153"/>
      <c r="D41" s="154" t="s">
        <v>178</v>
      </c>
      <c r="E41" s="155"/>
      <c r="F41" s="155"/>
      <c r="G41" s="155"/>
      <c r="H41" s="156"/>
      <c r="I41" s="163"/>
      <c r="J41" s="160"/>
    </row>
    <row r="42" spans="1:10" ht="23.25" customHeight="1">
      <c r="A42" s="205" t="s">
        <v>258</v>
      </c>
      <c r="B42" s="197" t="s">
        <v>243</v>
      </c>
      <c r="C42" s="153"/>
      <c r="D42" s="154" t="s">
        <v>179</v>
      </c>
      <c r="E42" s="155"/>
      <c r="F42" s="155"/>
      <c r="G42" s="161"/>
      <c r="H42" s="161"/>
      <c r="I42" s="163"/>
      <c r="J42" s="160"/>
    </row>
    <row r="43" spans="1:10" ht="23.25" customHeight="1">
      <c r="A43" s="205" t="s">
        <v>259</v>
      </c>
      <c r="B43" s="197" t="s">
        <v>180</v>
      </c>
      <c r="C43" s="153"/>
      <c r="D43" s="154" t="s">
        <v>179</v>
      </c>
      <c r="E43" s="155"/>
      <c r="F43" s="155"/>
      <c r="G43" s="161"/>
      <c r="H43" s="161"/>
      <c r="I43" s="163"/>
      <c r="J43" s="160"/>
    </row>
    <row r="44" spans="1:10" ht="23.25" customHeight="1">
      <c r="A44" s="205" t="s">
        <v>221</v>
      </c>
      <c r="B44" s="197" t="s">
        <v>214</v>
      </c>
      <c r="C44" s="153"/>
      <c r="D44" s="154" t="s">
        <v>179</v>
      </c>
      <c r="E44" s="155"/>
      <c r="F44" s="155"/>
      <c r="G44" s="161"/>
      <c r="H44" s="161"/>
      <c r="I44" s="163"/>
      <c r="J44" s="160"/>
    </row>
    <row r="45" spans="1:10" ht="23.25" customHeight="1">
      <c r="A45" s="205" t="s">
        <v>222</v>
      </c>
      <c r="B45" s="197" t="s">
        <v>244</v>
      </c>
      <c r="C45" s="153"/>
      <c r="D45" s="154" t="s">
        <v>153</v>
      </c>
      <c r="E45" s="155"/>
      <c r="F45" s="155"/>
      <c r="G45" s="161"/>
      <c r="H45" s="161"/>
      <c r="I45" s="163"/>
      <c r="J45" s="160"/>
    </row>
    <row r="46" spans="1:10" ht="23.25" customHeight="1">
      <c r="A46" s="205" t="s">
        <v>223</v>
      </c>
      <c r="B46" s="197" t="s">
        <v>181</v>
      </c>
      <c r="C46" s="153"/>
      <c r="D46" s="154" t="s">
        <v>167</v>
      </c>
      <c r="E46" s="155"/>
      <c r="F46" s="155"/>
      <c r="G46" s="161"/>
      <c r="H46" s="161"/>
      <c r="I46" s="163"/>
      <c r="J46" s="160"/>
    </row>
    <row r="47" spans="1:10" ht="23.25" customHeight="1">
      <c r="A47" s="205" t="s">
        <v>224</v>
      </c>
      <c r="B47" s="179" t="s">
        <v>283</v>
      </c>
      <c r="C47" s="153"/>
      <c r="D47" s="154" t="s">
        <v>151</v>
      </c>
      <c r="E47" s="155"/>
      <c r="F47" s="155"/>
      <c r="G47" s="155"/>
      <c r="H47" s="156"/>
      <c r="I47" s="163"/>
      <c r="J47" s="160"/>
    </row>
    <row r="48" spans="1:10" ht="23.25" customHeight="1">
      <c r="A48" s="205" t="s">
        <v>225</v>
      </c>
      <c r="B48" s="179" t="s">
        <v>245</v>
      </c>
      <c r="C48" s="153"/>
      <c r="D48" s="154" t="s">
        <v>151</v>
      </c>
      <c r="E48" s="155"/>
      <c r="F48" s="155"/>
      <c r="G48" s="155"/>
      <c r="H48" s="156"/>
      <c r="I48" s="163"/>
      <c r="J48" s="160"/>
    </row>
    <row r="49" spans="1:10" ht="23.25" customHeight="1">
      <c r="A49" s="205" t="s">
        <v>226</v>
      </c>
      <c r="B49" s="179" t="s">
        <v>251</v>
      </c>
      <c r="C49" s="153"/>
      <c r="D49" s="154" t="s">
        <v>151</v>
      </c>
      <c r="E49" s="155"/>
      <c r="F49" s="155"/>
      <c r="G49" s="155"/>
      <c r="H49" s="156"/>
      <c r="I49" s="163"/>
      <c r="J49" s="160"/>
    </row>
    <row r="50" spans="1:10" ht="23.25" customHeight="1">
      <c r="A50" s="205" t="s">
        <v>227</v>
      </c>
      <c r="B50" s="179" t="s">
        <v>252</v>
      </c>
      <c r="C50" s="153"/>
      <c r="D50" s="154" t="s">
        <v>151</v>
      </c>
      <c r="E50" s="155"/>
      <c r="F50" s="155"/>
      <c r="G50" s="155"/>
      <c r="H50" s="156"/>
      <c r="I50" s="163"/>
      <c r="J50" s="160"/>
    </row>
    <row r="51" spans="1:10" ht="23.25" customHeight="1">
      <c r="A51" s="205" t="s">
        <v>228</v>
      </c>
      <c r="B51" s="179" t="s">
        <v>246</v>
      </c>
      <c r="C51" s="153"/>
      <c r="D51" s="154" t="s">
        <v>151</v>
      </c>
      <c r="E51" s="155"/>
      <c r="F51" s="155"/>
      <c r="G51" s="156"/>
      <c r="H51" s="156"/>
      <c r="I51" s="163"/>
      <c r="J51" s="160"/>
    </row>
    <row r="52" spans="1:10" ht="23.25" customHeight="1">
      <c r="A52" s="205" t="s">
        <v>260</v>
      </c>
      <c r="B52" s="179" t="s">
        <v>265</v>
      </c>
      <c r="C52" s="153"/>
      <c r="D52" s="154" t="s">
        <v>151</v>
      </c>
      <c r="E52" s="155"/>
      <c r="F52" s="155"/>
      <c r="G52" s="156"/>
      <c r="H52" s="156"/>
      <c r="I52" s="163"/>
      <c r="J52" s="160"/>
    </row>
    <row r="53" spans="1:10" ht="23.25" customHeight="1">
      <c r="A53" s="205" t="s">
        <v>261</v>
      </c>
      <c r="B53" s="179" t="s">
        <v>266</v>
      </c>
      <c r="C53" s="153"/>
      <c r="D53" s="154" t="s">
        <v>175</v>
      </c>
      <c r="E53" s="155"/>
      <c r="F53" s="155"/>
      <c r="G53" s="156"/>
      <c r="H53" s="156"/>
      <c r="I53" s="163"/>
      <c r="J53" s="160"/>
    </row>
    <row r="54" spans="1:10" ht="23.25" customHeight="1">
      <c r="A54" s="205" t="s">
        <v>229</v>
      </c>
      <c r="B54" s="179" t="s">
        <v>250</v>
      </c>
      <c r="C54" s="231"/>
      <c r="D54" s="154" t="s">
        <v>151</v>
      </c>
      <c r="E54" s="168"/>
      <c r="F54" s="168"/>
      <c r="G54" s="169"/>
      <c r="H54" s="169"/>
      <c r="I54" s="163"/>
      <c r="J54" s="232"/>
    </row>
    <row r="55" spans="1:10" ht="23.25" customHeight="1">
      <c r="A55" s="205" t="s">
        <v>230</v>
      </c>
      <c r="B55" s="179" t="s">
        <v>247</v>
      </c>
      <c r="C55" s="231"/>
      <c r="D55" s="154" t="s">
        <v>175</v>
      </c>
      <c r="E55" s="168"/>
      <c r="F55" s="168"/>
      <c r="G55" s="169"/>
      <c r="H55" s="169"/>
      <c r="I55" s="163"/>
      <c r="J55" s="232"/>
    </row>
    <row r="56" spans="1:10" ht="23.25" customHeight="1">
      <c r="A56" s="205" t="s">
        <v>231</v>
      </c>
      <c r="B56" s="179" t="s">
        <v>248</v>
      </c>
      <c r="C56" s="231"/>
      <c r="D56" s="154" t="s">
        <v>175</v>
      </c>
      <c r="E56" s="168"/>
      <c r="F56" s="168"/>
      <c r="G56" s="169"/>
      <c r="H56" s="169"/>
      <c r="I56" s="163"/>
      <c r="J56" s="232"/>
    </row>
    <row r="57" spans="1:10" ht="23.25" customHeight="1">
      <c r="A57" s="205" t="s">
        <v>262</v>
      </c>
      <c r="B57" s="179" t="s">
        <v>249</v>
      </c>
      <c r="C57" s="231"/>
      <c r="D57" s="154" t="s">
        <v>175</v>
      </c>
      <c r="E57" s="168"/>
      <c r="F57" s="168"/>
      <c r="G57" s="168"/>
      <c r="H57" s="168"/>
      <c r="I57" s="168"/>
      <c r="J57" s="232"/>
    </row>
    <row r="58" spans="1:10" ht="23.25" customHeight="1">
      <c r="A58" s="205" t="s">
        <v>263</v>
      </c>
      <c r="B58" s="179" t="s">
        <v>268</v>
      </c>
      <c r="C58" s="153"/>
      <c r="D58" s="154" t="s">
        <v>179</v>
      </c>
      <c r="E58" s="161"/>
      <c r="F58" s="155"/>
      <c r="G58" s="161"/>
      <c r="H58" s="161"/>
      <c r="I58" s="163"/>
      <c r="J58" s="160"/>
    </row>
    <row r="59" spans="1:10" ht="23.25" customHeight="1">
      <c r="A59" s="205" t="s">
        <v>232</v>
      </c>
      <c r="B59" s="179" t="s">
        <v>238</v>
      </c>
      <c r="C59" s="235"/>
      <c r="D59" s="154" t="s">
        <v>182</v>
      </c>
      <c r="E59" s="155"/>
      <c r="F59" s="155"/>
      <c r="G59" s="156"/>
      <c r="H59" s="156"/>
      <c r="I59" s="163"/>
      <c r="J59" s="160"/>
    </row>
    <row r="60" spans="1:10" ht="23.25" customHeight="1">
      <c r="A60" s="205" t="s">
        <v>240</v>
      </c>
      <c r="B60" s="179" t="s">
        <v>269</v>
      </c>
      <c r="C60" s="235"/>
      <c r="D60" s="154" t="s">
        <v>270</v>
      </c>
      <c r="E60" s="155"/>
      <c r="F60" s="155"/>
      <c r="G60" s="156"/>
      <c r="H60" s="156"/>
      <c r="I60" s="163"/>
      <c r="J60" s="160"/>
    </row>
    <row r="61" spans="1:10" ht="23.25" customHeight="1">
      <c r="A61" s="205" t="s">
        <v>267</v>
      </c>
      <c r="B61" s="179" t="s">
        <v>184</v>
      </c>
      <c r="C61" s="153"/>
      <c r="D61" s="154" t="s">
        <v>167</v>
      </c>
      <c r="E61" s="155"/>
      <c r="F61" s="155"/>
      <c r="G61" s="161"/>
      <c r="H61" s="161"/>
      <c r="I61" s="163"/>
      <c r="J61" s="160"/>
    </row>
    <row r="62" spans="1:10" ht="23.25" customHeight="1">
      <c r="A62" s="205" t="s">
        <v>271</v>
      </c>
      <c r="B62" s="179" t="s">
        <v>185</v>
      </c>
      <c r="C62" s="153"/>
      <c r="D62" s="154" t="s">
        <v>165</v>
      </c>
      <c r="E62" s="155"/>
      <c r="F62" s="155"/>
      <c r="G62" s="155"/>
      <c r="H62" s="156"/>
      <c r="I62" s="163"/>
      <c r="J62" s="160"/>
    </row>
    <row r="63" spans="1:10" s="198" customFormat="1" ht="23.25" customHeight="1">
      <c r="A63" s="206"/>
      <c r="B63" s="188" t="s">
        <v>186</v>
      </c>
      <c r="C63" s="189"/>
      <c r="D63" s="190"/>
      <c r="E63" s="191"/>
      <c r="F63" s="207"/>
      <c r="G63" s="191"/>
      <c r="H63" s="207"/>
      <c r="I63" s="192"/>
      <c r="J63" s="190"/>
    </row>
    <row r="64" spans="1:10" ht="23.25" customHeight="1">
      <c r="A64" s="205"/>
      <c r="B64" s="165"/>
      <c r="C64" s="159"/>
      <c r="D64" s="160"/>
      <c r="E64" s="161"/>
      <c r="F64" s="162"/>
      <c r="G64" s="161"/>
      <c r="H64" s="162"/>
      <c r="I64" s="163"/>
      <c r="J64" s="160"/>
    </row>
    <row r="65" spans="1:10" s="200" customFormat="1" ht="23.25" customHeight="1">
      <c r="A65" s="164">
        <v>4</v>
      </c>
      <c r="B65" s="177" t="s">
        <v>166</v>
      </c>
      <c r="C65" s="170"/>
      <c r="D65" s="154"/>
      <c r="E65" s="171"/>
      <c r="F65" s="155"/>
      <c r="G65" s="171"/>
      <c r="H65" s="156"/>
      <c r="I65" s="155"/>
      <c r="J65" s="199"/>
    </row>
    <row r="66" spans="1:10" s="202" customFormat="1" ht="23.25" customHeight="1">
      <c r="A66" s="193" t="s">
        <v>199</v>
      </c>
      <c r="B66" s="179" t="s">
        <v>187</v>
      </c>
      <c r="C66" s="153">
        <v>30</v>
      </c>
      <c r="D66" s="154" t="s">
        <v>151</v>
      </c>
      <c r="E66" s="155"/>
      <c r="F66" s="155"/>
      <c r="G66" s="155"/>
      <c r="H66" s="156"/>
      <c r="I66" s="163"/>
      <c r="J66" s="201"/>
    </row>
    <row r="67" spans="1:52" s="202" customFormat="1" ht="23.25" customHeight="1">
      <c r="A67" s="193" t="s">
        <v>200</v>
      </c>
      <c r="B67" s="179" t="s">
        <v>188</v>
      </c>
      <c r="C67" s="153">
        <v>3</v>
      </c>
      <c r="D67" s="154" t="s">
        <v>153</v>
      </c>
      <c r="E67" s="155"/>
      <c r="F67" s="155"/>
      <c r="G67" s="156"/>
      <c r="H67" s="156"/>
      <c r="I67" s="163"/>
      <c r="J67" s="201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</row>
    <row r="68" spans="1:10" ht="23.25" customHeight="1">
      <c r="A68" s="193" t="s">
        <v>201</v>
      </c>
      <c r="B68" s="204" t="s">
        <v>183</v>
      </c>
      <c r="C68" s="153">
        <v>1</v>
      </c>
      <c r="D68" s="173" t="s">
        <v>153</v>
      </c>
      <c r="E68" s="172"/>
      <c r="F68" s="155"/>
      <c r="G68" s="172"/>
      <c r="H68" s="156"/>
      <c r="I68" s="163"/>
      <c r="J68" s="160"/>
    </row>
    <row r="69" spans="1:52" s="202" customFormat="1" ht="23.25" customHeight="1">
      <c r="A69" s="193" t="s">
        <v>202</v>
      </c>
      <c r="B69" s="179" t="s">
        <v>189</v>
      </c>
      <c r="C69" s="153">
        <v>3</v>
      </c>
      <c r="D69" s="154" t="s">
        <v>153</v>
      </c>
      <c r="E69" s="155"/>
      <c r="F69" s="155"/>
      <c r="G69" s="156"/>
      <c r="H69" s="156"/>
      <c r="I69" s="163"/>
      <c r="J69" s="201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</row>
    <row r="70" spans="1:52" s="202" customFormat="1" ht="23.25" customHeight="1">
      <c r="A70" s="193" t="s">
        <v>203</v>
      </c>
      <c r="B70" s="179" t="s">
        <v>190</v>
      </c>
      <c r="C70" s="153">
        <v>1</v>
      </c>
      <c r="D70" s="154" t="s">
        <v>179</v>
      </c>
      <c r="E70" s="161"/>
      <c r="F70" s="155"/>
      <c r="G70" s="161"/>
      <c r="H70" s="161"/>
      <c r="I70" s="163"/>
      <c r="J70" s="201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</row>
    <row r="71" spans="1:52" s="202" customFormat="1" ht="23.25" customHeight="1">
      <c r="A71" s="193" t="s">
        <v>204</v>
      </c>
      <c r="B71" s="179" t="s">
        <v>238</v>
      </c>
      <c r="C71" s="153">
        <v>6</v>
      </c>
      <c r="D71" s="154" t="s">
        <v>182</v>
      </c>
      <c r="E71" s="155"/>
      <c r="F71" s="155"/>
      <c r="G71" s="156"/>
      <c r="H71" s="156"/>
      <c r="I71" s="163"/>
      <c r="J71" s="201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</row>
    <row r="72" spans="1:10" s="200" customFormat="1" ht="23.25" customHeight="1">
      <c r="A72" s="208"/>
      <c r="B72" s="209" t="s">
        <v>191</v>
      </c>
      <c r="C72" s="170"/>
      <c r="D72" s="209"/>
      <c r="E72" s="171"/>
      <c r="F72" s="171"/>
      <c r="G72" s="210"/>
      <c r="H72" s="210"/>
      <c r="I72" s="192"/>
      <c r="J72" s="199"/>
    </row>
    <row r="73" spans="1:10" s="200" customFormat="1" ht="23.25" customHeight="1">
      <c r="A73" s="178"/>
      <c r="B73" s="179"/>
      <c r="C73" s="153"/>
      <c r="D73" s="154"/>
      <c r="E73" s="155"/>
      <c r="F73" s="155"/>
      <c r="G73" s="156"/>
      <c r="H73" s="156"/>
      <c r="I73" s="155"/>
      <c r="J73" s="199"/>
    </row>
  </sheetData>
  <sheetProtection/>
  <mergeCells count="35">
    <mergeCell ref="G10:H10"/>
    <mergeCell ref="J10:J11"/>
    <mergeCell ref="A1:J1"/>
    <mergeCell ref="A9:J9"/>
    <mergeCell ref="A2:J2"/>
    <mergeCell ref="B10:B11"/>
    <mergeCell ref="C10:C11"/>
    <mergeCell ref="D10:D11"/>
    <mergeCell ref="E10:F10"/>
    <mergeCell ref="L16:N16"/>
    <mergeCell ref="O16:P16"/>
    <mergeCell ref="L17:N17"/>
    <mergeCell ref="O17:P17"/>
    <mergeCell ref="L13:N13"/>
    <mergeCell ref="O13:P13"/>
    <mergeCell ref="L14:N14"/>
    <mergeCell ref="O14:P14"/>
    <mergeCell ref="L15:N15"/>
    <mergeCell ref="O15:P15"/>
    <mergeCell ref="L18:N18"/>
    <mergeCell ref="O18:P18"/>
    <mergeCell ref="L21:N21"/>
    <mergeCell ref="O21:P21"/>
    <mergeCell ref="L22:N22"/>
    <mergeCell ref="O22:P22"/>
    <mergeCell ref="L33:N33"/>
    <mergeCell ref="O33:P33"/>
    <mergeCell ref="L30:N30"/>
    <mergeCell ref="O30:P30"/>
    <mergeCell ref="L34:N34"/>
    <mergeCell ref="O34:P34"/>
    <mergeCell ref="L31:N31"/>
    <mergeCell ref="O31:P31"/>
    <mergeCell ref="L32:N32"/>
    <mergeCell ref="O32:P32"/>
  </mergeCells>
  <printOptions horizontalCentered="1"/>
  <pageMargins left="0.196850393700787" right="0.196850393700787" top="0.5" bottom="0.5" header="0.196850393700787" footer="0.196850393700787"/>
  <pageSetup horizontalDpi="300" verticalDpi="300" orientation="landscape" paperSize="9" scale="85" r:id="rId1"/>
  <headerFooter>
    <oddHeader>&amp;R &amp;8แผ่นที่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zoomScale="85" zoomScaleNormal="85" zoomScalePageLayoutView="0" workbookViewId="0" topLeftCell="A1">
      <selection activeCell="A11" sqref="A11"/>
    </sheetView>
  </sheetViews>
  <sheetFormatPr defaultColWidth="8.7109375" defaultRowHeight="15"/>
  <cols>
    <col min="1" max="1" width="6.57421875" style="8" customWidth="1"/>
    <col min="2" max="2" width="35.7109375" style="8" customWidth="1"/>
    <col min="3" max="3" width="13.7109375" style="8" customWidth="1"/>
    <col min="4" max="4" width="10.7109375" style="8" customWidth="1"/>
    <col min="5" max="5" width="15.7109375" style="8" customWidth="1"/>
    <col min="6" max="6" width="8.7109375" style="8" customWidth="1"/>
    <col min="7" max="7" width="0.9921875" style="8" customWidth="1"/>
    <col min="8" max="16384" width="8.7109375" style="8" customWidth="1"/>
  </cols>
  <sheetData>
    <row r="2" spans="1:6" ht="12.75">
      <c r="A2" s="238" t="s">
        <v>32</v>
      </c>
      <c r="B2" s="238"/>
      <c r="C2" s="238"/>
      <c r="D2" s="238"/>
      <c r="E2" s="238"/>
      <c r="F2" s="238"/>
    </row>
    <row r="3" spans="1:6" ht="19.5" customHeight="1">
      <c r="A3" s="239" t="s">
        <v>31</v>
      </c>
      <c r="B3" s="239"/>
      <c r="C3" s="239"/>
      <c r="D3" s="239"/>
      <c r="E3" s="239"/>
      <c r="F3" s="239"/>
    </row>
    <row r="4" ht="12.75" customHeight="1"/>
    <row r="5" spans="1:6" ht="15" customHeight="1">
      <c r="A5" s="11" t="str">
        <f>+ปก!A18&amp;" "&amp;ปก!D18</f>
        <v>หน่วยงาน : </v>
      </c>
      <c r="B5" s="11"/>
      <c r="C5" s="11"/>
      <c r="D5" s="11"/>
      <c r="E5" s="11"/>
      <c r="F5" s="11"/>
    </row>
    <row r="6" spans="1:6" ht="15" customHeight="1">
      <c r="A6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6" s="12"/>
      <c r="C6" s="12"/>
      <c r="D6" s="12"/>
      <c r="E6" s="12"/>
      <c r="F6" s="12"/>
    </row>
    <row r="7" spans="1:6" ht="15" customHeight="1">
      <c r="A7" s="12" t="str">
        <f>+ปก!A20&amp;" "&amp;ปก!D20</f>
        <v>สถานที่ก่อสร้าง : ท่าอากาศยานระนอง</v>
      </c>
      <c r="B7" s="12"/>
      <c r="C7" s="12"/>
      <c r="D7" s="12"/>
      <c r="E7" s="12"/>
      <c r="F7" s="12"/>
    </row>
    <row r="8" spans="1:6" ht="15" customHeight="1">
      <c r="A8" s="12" t="str">
        <f>+ปก!A21&amp;" "&amp;ปก!D21</f>
        <v>แบบเลขที่ : </v>
      </c>
      <c r="B8" s="12"/>
      <c r="C8" s="12"/>
      <c r="D8" s="12"/>
      <c r="E8" s="12"/>
      <c r="F8" s="12"/>
    </row>
    <row r="9" spans="1:6" ht="15" customHeight="1">
      <c r="A9" s="12" t="str">
        <f>+ปก!A22&amp;" "&amp;ปก!D22</f>
        <v>หน่ายงานเจ้าของโครงการ : </v>
      </c>
      <c r="B9" s="12"/>
      <c r="C9" s="12"/>
      <c r="D9" s="12"/>
      <c r="E9" s="12"/>
      <c r="F9" s="12"/>
    </row>
    <row r="10" spans="1:6" ht="15" customHeight="1">
      <c r="A10" s="12" t="s">
        <v>51</v>
      </c>
      <c r="B10" s="12"/>
      <c r="C10" s="100"/>
      <c r="D10" s="12" t="s">
        <v>52</v>
      </c>
      <c r="E10" s="12"/>
      <c r="F10" s="12"/>
    </row>
    <row r="11" spans="1:6" ht="15" customHeight="1">
      <c r="A11" s="12" t="str">
        <f>+ปก!A25&amp;" "&amp;ปก!D25</f>
        <v>คำนวณราคาเมื่อวันที่ : </v>
      </c>
      <c r="B11" s="12"/>
      <c r="C11" s="12"/>
      <c r="D11" s="12"/>
      <c r="E11" s="12"/>
      <c r="F11" s="12"/>
    </row>
    <row r="12" ht="15" customHeight="1"/>
    <row r="13" spans="1:6" ht="15" customHeight="1" thickBot="1">
      <c r="A13" s="238" t="s">
        <v>8</v>
      </c>
      <c r="B13" s="238"/>
      <c r="C13" s="238"/>
      <c r="D13" s="238"/>
      <c r="E13" s="238"/>
      <c r="F13" s="238"/>
    </row>
    <row r="14" spans="1:6" ht="39.75" customHeight="1" thickBot="1" thickTop="1">
      <c r="A14" s="13" t="s">
        <v>9</v>
      </c>
      <c r="B14" s="13" t="s">
        <v>10</v>
      </c>
      <c r="C14" s="13" t="s">
        <v>20</v>
      </c>
      <c r="D14" s="52" t="s">
        <v>30</v>
      </c>
      <c r="E14" s="13" t="s">
        <v>11</v>
      </c>
      <c r="F14" s="13" t="s">
        <v>12</v>
      </c>
    </row>
    <row r="15" spans="1:6" ht="15" customHeight="1" thickTop="1">
      <c r="A15" s="23"/>
      <c r="B15" s="26"/>
      <c r="C15" s="26"/>
      <c r="D15" s="23"/>
      <c r="E15" s="32"/>
      <c r="F15" s="14"/>
    </row>
    <row r="16" spans="1:6" ht="15" customHeight="1">
      <c r="A16" s="24"/>
      <c r="B16" s="27"/>
      <c r="C16" s="141"/>
      <c r="D16" s="143"/>
      <c r="E16" s="33"/>
      <c r="F16" s="15"/>
    </row>
    <row r="17" spans="1:6" ht="15" customHeight="1">
      <c r="A17" s="24"/>
      <c r="B17" s="27"/>
      <c r="C17" s="27"/>
      <c r="D17" s="144"/>
      <c r="E17" s="33"/>
      <c r="F17" s="15"/>
    </row>
    <row r="18" spans="1:6" ht="15" customHeight="1">
      <c r="A18" s="24"/>
      <c r="B18" s="27"/>
      <c r="C18" s="27"/>
      <c r="D18" s="144"/>
      <c r="E18" s="33"/>
      <c r="F18" s="15"/>
    </row>
    <row r="19" spans="1:6" ht="15" customHeight="1">
      <c r="A19" s="24"/>
      <c r="B19" s="27"/>
      <c r="C19" s="27"/>
      <c r="D19" s="144"/>
      <c r="E19" s="33"/>
      <c r="F19" s="15"/>
    </row>
    <row r="20" spans="1:6" ht="15" customHeight="1">
      <c r="A20" s="24"/>
      <c r="B20" s="27"/>
      <c r="C20" s="27"/>
      <c r="D20" s="144"/>
      <c r="E20" s="33"/>
      <c r="F20" s="15"/>
    </row>
    <row r="21" spans="1:6" ht="15" customHeight="1">
      <c r="A21" s="24"/>
      <c r="B21" s="27"/>
      <c r="C21" s="27"/>
      <c r="D21" s="144"/>
      <c r="E21" s="33"/>
      <c r="F21" s="15"/>
    </row>
    <row r="22" spans="1:6" ht="15" customHeight="1">
      <c r="A22" s="24"/>
      <c r="B22" s="27"/>
      <c r="C22" s="27"/>
      <c r="D22" s="144"/>
      <c r="E22" s="33"/>
      <c r="F22" s="15"/>
    </row>
    <row r="23" spans="1:6" ht="15" customHeight="1">
      <c r="A23" s="24"/>
      <c r="B23" s="27"/>
      <c r="C23" s="27"/>
      <c r="D23" s="144"/>
      <c r="E23" s="33"/>
      <c r="F23" s="15"/>
    </row>
    <row r="24" spans="1:6" ht="15" customHeight="1">
      <c r="A24" s="24"/>
      <c r="B24" s="27"/>
      <c r="C24" s="27"/>
      <c r="D24" s="144"/>
      <c r="E24" s="33"/>
      <c r="F24" s="15"/>
    </row>
    <row r="25" spans="1:6" ht="15" customHeight="1">
      <c r="A25" s="24"/>
      <c r="B25" s="27"/>
      <c r="C25" s="27"/>
      <c r="D25" s="144"/>
      <c r="E25" s="33"/>
      <c r="F25" s="15"/>
    </row>
    <row r="26" spans="1:6" ht="15" customHeight="1">
      <c r="A26" s="24"/>
      <c r="B26" s="27"/>
      <c r="C26" s="27"/>
      <c r="D26" s="144"/>
      <c r="E26" s="33"/>
      <c r="F26" s="15"/>
    </row>
    <row r="27" spans="1:6" ht="15" customHeight="1">
      <c r="A27" s="24"/>
      <c r="B27" s="27"/>
      <c r="C27" s="27"/>
      <c r="D27" s="144"/>
      <c r="E27" s="33"/>
      <c r="F27" s="15"/>
    </row>
    <row r="28" spans="1:6" ht="15" customHeight="1">
      <c r="A28" s="24"/>
      <c r="B28" s="27"/>
      <c r="C28" s="27"/>
      <c r="D28" s="144"/>
      <c r="E28" s="33"/>
      <c r="F28" s="15"/>
    </row>
    <row r="29" spans="1:6" ht="15" customHeight="1" thickBot="1">
      <c r="A29" s="25"/>
      <c r="B29" s="28"/>
      <c r="C29" s="28"/>
      <c r="D29" s="142"/>
      <c r="E29" s="34"/>
      <c r="F29" s="16"/>
    </row>
    <row r="30" spans="1:6" ht="15" customHeight="1" thickBot="1" thickTop="1">
      <c r="A30" s="40"/>
      <c r="B30" s="41"/>
      <c r="C30" s="41"/>
      <c r="D30" s="44" t="s">
        <v>22</v>
      </c>
      <c r="E30" s="43">
        <f>SUM(E16:E29)</f>
        <v>0</v>
      </c>
      <c r="F30" s="30"/>
    </row>
    <row r="31" spans="1:6" ht="15" customHeight="1" thickTop="1">
      <c r="A31" s="40"/>
      <c r="B31" s="41"/>
      <c r="C31" s="41"/>
      <c r="D31" s="41"/>
      <c r="E31" s="42"/>
      <c r="F31" s="30"/>
    </row>
    <row r="32" spans="1:6" ht="15" customHeight="1">
      <c r="A32" s="40"/>
      <c r="B32" s="44" t="s">
        <v>23</v>
      </c>
      <c r="C32" s="46"/>
      <c r="D32" s="41" t="s">
        <v>24</v>
      </c>
      <c r="E32" s="45"/>
      <c r="F32" s="30" t="s">
        <v>25</v>
      </c>
    </row>
    <row r="33" spans="1:6" ht="15" customHeight="1">
      <c r="A33" s="40"/>
      <c r="B33" s="41"/>
      <c r="C33" s="41"/>
      <c r="D33" s="41"/>
      <c r="E33" s="42"/>
      <c r="F33" s="30"/>
    </row>
    <row r="34" ht="15" customHeight="1"/>
    <row r="35" spans="2:6" s="37" customFormat="1" ht="12" customHeight="1">
      <c r="B35" s="243" t="s">
        <v>15</v>
      </c>
      <c r="C35" s="243"/>
      <c r="D35" s="243"/>
      <c r="E35" s="243"/>
      <c r="F35" s="243"/>
    </row>
    <row r="36" spans="2:6" s="37" customFormat="1" ht="12" customHeight="1">
      <c r="B36" s="243" t="e">
        <f>+'ปร 6'!C38:E38</f>
        <v>#VALUE!</v>
      </c>
      <c r="C36" s="243"/>
      <c r="D36" s="243"/>
      <c r="E36" s="243"/>
      <c r="F36" s="243"/>
    </row>
    <row r="37" spans="2:6" s="37" customFormat="1" ht="12" customHeight="1">
      <c r="B37" s="243" t="s">
        <v>16</v>
      </c>
      <c r="C37" s="243"/>
      <c r="D37" s="243"/>
      <c r="E37" s="243"/>
      <c r="F37" s="243"/>
    </row>
    <row r="38" s="37" customFormat="1" ht="12" customHeight="1"/>
    <row r="39" spans="2:6" s="37" customFormat="1" ht="12" customHeight="1">
      <c r="B39" s="38" t="s">
        <v>15</v>
      </c>
      <c r="C39" s="39"/>
      <c r="D39" s="243" t="s">
        <v>15</v>
      </c>
      <c r="E39" s="243"/>
      <c r="F39" s="243"/>
    </row>
    <row r="40" spans="2:6" s="37" customFormat="1" ht="12" customHeight="1">
      <c r="B40" s="38" t="str">
        <f>+'ปร 6'!C43</f>
        <v>(นายอภิชาติ  ศรีสุพรรณ)</v>
      </c>
      <c r="C40" s="39"/>
      <c r="D40" s="243" t="str">
        <f>+'ปร 6'!D43</f>
        <v>(นายภูมินทร์  เยี่ยมสถาน)</v>
      </c>
      <c r="E40" s="243"/>
      <c r="F40" s="243"/>
    </row>
    <row r="41" spans="2:6" s="37" customFormat="1" ht="12" customHeight="1">
      <c r="B41" s="38" t="s">
        <v>17</v>
      </c>
      <c r="C41" s="39"/>
      <c r="D41" s="243" t="s">
        <v>17</v>
      </c>
      <c r="E41" s="243"/>
      <c r="F41" s="243"/>
    </row>
    <row r="42" s="37" customFormat="1" ht="12" customHeight="1">
      <c r="B42" s="38"/>
    </row>
    <row r="43" spans="2:6" s="37" customFormat="1" ht="12" customHeight="1">
      <c r="B43" s="38" t="s">
        <v>15</v>
      </c>
      <c r="C43" s="39"/>
      <c r="D43" s="243" t="s">
        <v>15</v>
      </c>
      <c r="E43" s="243"/>
      <c r="F43" s="243"/>
    </row>
    <row r="44" spans="2:6" s="37" customFormat="1" ht="12" customHeight="1">
      <c r="B44" s="38"/>
      <c r="C44" s="39"/>
      <c r="D44" s="243"/>
      <c r="E44" s="243"/>
      <c r="F44" s="243"/>
    </row>
    <row r="45" spans="2:6" s="37" customFormat="1" ht="12" customHeight="1">
      <c r="B45" s="38" t="s">
        <v>17</v>
      </c>
      <c r="C45" s="39"/>
      <c r="D45" s="243" t="s">
        <v>17</v>
      </c>
      <c r="E45" s="243"/>
      <c r="F45" s="243"/>
    </row>
    <row r="46" s="37" customFormat="1" ht="12" customHeight="1">
      <c r="B46" s="38"/>
    </row>
    <row r="47" spans="2:6" s="37" customFormat="1" ht="12" customHeight="1">
      <c r="B47" s="38" t="s">
        <v>15</v>
      </c>
      <c r="C47" s="39"/>
      <c r="D47" s="243" t="s">
        <v>15</v>
      </c>
      <c r="E47" s="243"/>
      <c r="F47" s="243"/>
    </row>
    <row r="48" spans="2:6" s="37" customFormat="1" ht="12" customHeight="1">
      <c r="B48" s="38"/>
      <c r="C48" s="39"/>
      <c r="D48" s="243"/>
      <c r="E48" s="243"/>
      <c r="F48" s="243"/>
    </row>
    <row r="49" spans="2:6" s="37" customFormat="1" ht="12" customHeight="1">
      <c r="B49" s="38" t="s">
        <v>17</v>
      </c>
      <c r="C49" s="39"/>
      <c r="D49" s="243" t="s">
        <v>17</v>
      </c>
      <c r="E49" s="243"/>
      <c r="F49" s="243"/>
    </row>
    <row r="50" s="37" customFormat="1" ht="12" customHeight="1"/>
    <row r="51" s="37" customFormat="1" ht="12" customHeight="1"/>
    <row r="52" s="37" customFormat="1" ht="12" customHeight="1"/>
    <row r="53" s="37" customFormat="1" ht="12" customHeight="1"/>
    <row r="54" s="37" customFormat="1" ht="12" customHeight="1"/>
    <row r="55" s="37" customFormat="1" ht="12" customHeight="1"/>
    <row r="56" s="37" customFormat="1" ht="12" customHeight="1"/>
    <row r="57" s="37" customFormat="1" ht="12" customHeight="1"/>
    <row r="58" s="37" customFormat="1" ht="12" customHeight="1"/>
    <row r="59" s="37" customFormat="1" ht="12" customHeight="1"/>
    <row r="60" s="37" customFormat="1" ht="12" customHeight="1"/>
  </sheetData>
  <sheetProtection/>
  <mergeCells count="15">
    <mergeCell ref="D47:F47"/>
    <mergeCell ref="D48:F48"/>
    <mergeCell ref="D49:F49"/>
    <mergeCell ref="D39:F39"/>
    <mergeCell ref="D40:F40"/>
    <mergeCell ref="D41:F41"/>
    <mergeCell ref="D43:F43"/>
    <mergeCell ref="D44:F44"/>
    <mergeCell ref="D45:F45"/>
    <mergeCell ref="A2:F2"/>
    <mergeCell ref="A3:F3"/>
    <mergeCell ref="A13:F13"/>
    <mergeCell ref="B35:F35"/>
    <mergeCell ref="B36:F36"/>
    <mergeCell ref="B37:F37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21" sqref="B21"/>
    </sheetView>
  </sheetViews>
  <sheetFormatPr defaultColWidth="8.7109375" defaultRowHeight="15"/>
  <cols>
    <col min="1" max="1" width="5.7109375" style="6" customWidth="1"/>
    <col min="2" max="2" width="43.7109375" style="6" customWidth="1"/>
    <col min="3" max="3" width="10.7109375" style="54" customWidth="1"/>
    <col min="4" max="4" width="6.7109375" style="54" customWidth="1"/>
    <col min="5" max="5" width="10.7109375" style="6" customWidth="1"/>
    <col min="6" max="6" width="12.7109375" style="6" customWidth="1"/>
    <col min="7" max="7" width="10.7109375" style="6" customWidth="1"/>
    <col min="8" max="8" width="11.57421875" style="6" customWidth="1"/>
    <col min="9" max="9" width="12.7109375" style="6" customWidth="1"/>
    <col min="10" max="10" width="8.7109375" style="6" customWidth="1"/>
    <col min="11" max="11" width="1.28515625" style="6" customWidth="1"/>
    <col min="12" max="16384" width="8.7109375" style="6" customWidth="1"/>
  </cols>
  <sheetData>
    <row r="1" spans="1:10" ht="12.75">
      <c r="A1" s="238" t="s">
        <v>45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5.75">
      <c r="A2" s="239" t="s">
        <v>34</v>
      </c>
      <c r="B2" s="239"/>
      <c r="C2" s="239"/>
      <c r="D2" s="239"/>
      <c r="E2" s="239"/>
      <c r="F2" s="239"/>
      <c r="G2" s="239"/>
      <c r="H2" s="239"/>
      <c r="I2" s="239"/>
      <c r="J2" s="239"/>
    </row>
    <row r="3" spans="1:6" s="8" customFormat="1" ht="15" customHeight="1">
      <c r="A3" s="11" t="str">
        <f>+ปก!A17&amp;" "&amp;ปก!E17</f>
        <v> </v>
      </c>
      <c r="B3" s="11"/>
      <c r="C3" s="11"/>
      <c r="D3" s="11"/>
      <c r="E3" s="11"/>
      <c r="F3" s="11"/>
    </row>
    <row r="4" spans="1:10" s="8" customFormat="1" ht="15" customHeight="1">
      <c r="A4" s="12" t="str">
        <f>+ปก!A18&amp;" "&amp;ปก!D18</f>
        <v>หน่วยงาน : 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8" customFormat="1" ht="15" customHeight="1">
      <c r="A5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8" customFormat="1" ht="15" customHeight="1">
      <c r="A6" s="12" t="str">
        <f>+ปก!A20&amp;" "&amp;ปก!D20</f>
        <v>สถานที่ก่อสร้าง : ท่าอากาศยานระนอง</v>
      </c>
      <c r="B6" s="12"/>
      <c r="C6" s="12"/>
      <c r="D6" s="12"/>
      <c r="E6" s="12"/>
      <c r="F6" s="12"/>
      <c r="G6" s="12" t="str">
        <f>+ปก!A21&amp;" "&amp;ปก!D21</f>
        <v>แบบเลขที่ : </v>
      </c>
      <c r="H6" s="12"/>
      <c r="I6" s="12"/>
      <c r="J6" s="12"/>
    </row>
    <row r="7" spans="1:10" s="8" customFormat="1" ht="15" customHeight="1">
      <c r="A7" s="12" t="str">
        <f>+ปก!A22&amp;" "&amp;ปก!D22</f>
        <v>หน่ายงานเจ้าของโครงการ : 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 t="str">
        <f>+ปก!A24&amp;" "&amp;ปก!D24</f>
        <v>คำนวณราคาโดย : </v>
      </c>
      <c r="B8" s="12"/>
      <c r="C8" s="53"/>
      <c r="D8" s="53"/>
      <c r="E8" s="12"/>
      <c r="F8" s="12"/>
      <c r="G8" s="12" t="str">
        <f>+ปก!A25&amp;" "&amp;ปก!D25</f>
        <v>คำนวณราคาเมื่อวันที่ : </v>
      </c>
      <c r="H8" s="55"/>
      <c r="I8" s="55"/>
      <c r="J8" s="55"/>
    </row>
    <row r="9" spans="1:10" ht="13.5" thickBot="1">
      <c r="A9" s="255" t="s">
        <v>8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ht="19.5" customHeight="1" thickTop="1">
      <c r="A10" s="56" t="s">
        <v>43</v>
      </c>
      <c r="B10" s="256" t="s">
        <v>10</v>
      </c>
      <c r="C10" s="258" t="s">
        <v>35</v>
      </c>
      <c r="D10" s="258" t="s">
        <v>36</v>
      </c>
      <c r="E10" s="256" t="s">
        <v>37</v>
      </c>
      <c r="F10" s="256"/>
      <c r="G10" s="256" t="s">
        <v>40</v>
      </c>
      <c r="H10" s="256"/>
      <c r="I10" s="57" t="s">
        <v>42</v>
      </c>
      <c r="J10" s="256" t="s">
        <v>12</v>
      </c>
    </row>
    <row r="11" spans="1:10" ht="19.5" customHeight="1" thickBot="1">
      <c r="A11" s="58" t="s">
        <v>44</v>
      </c>
      <c r="B11" s="257"/>
      <c r="C11" s="259"/>
      <c r="D11" s="259"/>
      <c r="E11" s="61" t="s">
        <v>38</v>
      </c>
      <c r="F11" s="61" t="s">
        <v>39</v>
      </c>
      <c r="G11" s="61" t="s">
        <v>38</v>
      </c>
      <c r="H11" s="61" t="s">
        <v>39</v>
      </c>
      <c r="I11" s="61" t="s">
        <v>41</v>
      </c>
      <c r="J11" s="257"/>
    </row>
    <row r="12" spans="5:10" ht="6" customHeight="1" thickTop="1">
      <c r="E12" s="54"/>
      <c r="F12" s="54"/>
      <c r="G12" s="54"/>
      <c r="H12" s="54"/>
      <c r="I12" s="54"/>
      <c r="J12" s="54"/>
    </row>
    <row r="13" spans="1:10" ht="12.75">
      <c r="A13" s="117"/>
      <c r="B13" s="118"/>
      <c r="C13" s="119"/>
      <c r="D13" s="120"/>
      <c r="E13" s="121"/>
      <c r="F13" s="121"/>
      <c r="G13" s="121"/>
      <c r="H13" s="121"/>
      <c r="I13" s="121"/>
      <c r="J13" s="122"/>
    </row>
    <row r="14" spans="1:10" ht="12.75">
      <c r="A14" s="123"/>
      <c r="B14" s="124"/>
      <c r="C14" s="125"/>
      <c r="D14" s="126"/>
      <c r="E14" s="127"/>
      <c r="F14" s="128"/>
      <c r="G14" s="127"/>
      <c r="H14" s="128"/>
      <c r="I14" s="129"/>
      <c r="J14" s="130"/>
    </row>
    <row r="15" spans="1:10" ht="12.75">
      <c r="A15" s="131"/>
      <c r="B15" s="132"/>
      <c r="C15" s="133"/>
      <c r="D15" s="134"/>
      <c r="E15" s="135"/>
      <c r="F15" s="136"/>
      <c r="G15" s="135"/>
      <c r="H15" s="136"/>
      <c r="I15" s="137"/>
      <c r="J15" s="138"/>
    </row>
    <row r="16" spans="1:10" ht="12.75">
      <c r="A16" s="131"/>
      <c r="B16" s="132"/>
      <c r="C16" s="133"/>
      <c r="D16" s="134"/>
      <c r="E16" s="135"/>
      <c r="F16" s="136"/>
      <c r="G16" s="135"/>
      <c r="H16" s="136"/>
      <c r="I16" s="137"/>
      <c r="J16" s="138"/>
    </row>
    <row r="17" spans="1:10" ht="12.75">
      <c r="A17" s="131"/>
      <c r="B17" s="132"/>
      <c r="C17" s="133"/>
      <c r="D17" s="134"/>
      <c r="E17" s="135"/>
      <c r="F17" s="136"/>
      <c r="G17" s="135"/>
      <c r="H17" s="136"/>
      <c r="I17" s="137"/>
      <c r="J17" s="138"/>
    </row>
    <row r="18" spans="1:10" ht="12.75">
      <c r="A18" s="131"/>
      <c r="B18" s="132"/>
      <c r="C18" s="133"/>
      <c r="D18" s="134"/>
      <c r="E18" s="135"/>
      <c r="F18" s="136"/>
      <c r="G18" s="135"/>
      <c r="H18" s="136"/>
      <c r="I18" s="137"/>
      <c r="J18" s="138"/>
    </row>
    <row r="19" spans="1:10" ht="12.75">
      <c r="A19" s="123"/>
      <c r="B19" s="139"/>
      <c r="C19" s="125"/>
      <c r="D19" s="126"/>
      <c r="E19" s="127"/>
      <c r="F19" s="128"/>
      <c r="G19" s="127"/>
      <c r="H19" s="128"/>
      <c r="I19" s="129"/>
      <c r="J19" s="130"/>
    </row>
    <row r="20" spans="1:10" ht="12.75">
      <c r="A20" s="123"/>
      <c r="B20" s="139"/>
      <c r="C20" s="125"/>
      <c r="D20" s="126"/>
      <c r="E20" s="127"/>
      <c r="F20" s="136"/>
      <c r="G20" s="127"/>
      <c r="H20" s="136"/>
      <c r="I20" s="129"/>
      <c r="J20" s="138"/>
    </row>
    <row r="21" spans="1:10" ht="12.75">
      <c r="A21" s="131"/>
      <c r="B21" s="132"/>
      <c r="C21" s="133"/>
      <c r="D21" s="134"/>
      <c r="E21" s="135"/>
      <c r="F21" s="136"/>
      <c r="G21" s="135"/>
      <c r="H21" s="136"/>
      <c r="I21" s="137"/>
      <c r="J21" s="138"/>
    </row>
    <row r="22" spans="1:10" ht="12.75">
      <c r="A22" s="131"/>
      <c r="B22" s="132"/>
      <c r="C22" s="133"/>
      <c r="D22" s="134"/>
      <c r="E22" s="135"/>
      <c r="F22" s="136"/>
      <c r="G22" s="135"/>
      <c r="H22" s="136"/>
      <c r="I22" s="137"/>
      <c r="J22" s="138"/>
    </row>
    <row r="23" spans="1:10" ht="12.75">
      <c r="A23" s="123"/>
      <c r="B23" s="124"/>
      <c r="C23" s="133"/>
      <c r="D23" s="134"/>
      <c r="E23" s="135"/>
      <c r="F23" s="136"/>
      <c r="G23" s="135"/>
      <c r="H23" s="136"/>
      <c r="I23" s="137"/>
      <c r="J23" s="138"/>
    </row>
    <row r="24" spans="1:10" ht="12.75">
      <c r="A24" s="131"/>
      <c r="B24" s="132"/>
      <c r="C24" s="133"/>
      <c r="D24" s="134"/>
      <c r="E24" s="135"/>
      <c r="F24" s="136"/>
      <c r="G24" s="135"/>
      <c r="H24" s="136"/>
      <c r="I24" s="137"/>
      <c r="J24" s="138"/>
    </row>
    <row r="25" spans="1:10" ht="12.75">
      <c r="A25" s="131"/>
      <c r="B25" s="132"/>
      <c r="C25" s="133"/>
      <c r="D25" s="134"/>
      <c r="E25" s="135"/>
      <c r="F25" s="136"/>
      <c r="G25" s="135"/>
      <c r="H25" s="136"/>
      <c r="I25" s="137"/>
      <c r="J25" s="138"/>
    </row>
    <row r="26" spans="1:10" ht="12.75">
      <c r="A26" s="131"/>
      <c r="B26" s="132"/>
      <c r="C26" s="133"/>
      <c r="D26" s="134"/>
      <c r="E26" s="135"/>
      <c r="F26" s="136"/>
      <c r="G26" s="135"/>
      <c r="H26" s="136"/>
      <c r="I26" s="137"/>
      <c r="J26" s="138"/>
    </row>
    <row r="27" spans="1:10" ht="12.75">
      <c r="A27" s="131"/>
      <c r="B27" s="132"/>
      <c r="C27" s="133"/>
      <c r="D27" s="134"/>
      <c r="E27" s="135"/>
      <c r="F27" s="136"/>
      <c r="G27" s="135"/>
      <c r="H27" s="136"/>
      <c r="I27" s="137"/>
      <c r="J27" s="138"/>
    </row>
    <row r="28" spans="1:10" ht="12.75">
      <c r="A28" s="131"/>
      <c r="B28" s="132"/>
      <c r="C28" s="133"/>
      <c r="D28" s="134"/>
      <c r="E28" s="135"/>
      <c r="F28" s="136"/>
      <c r="G28" s="135"/>
      <c r="H28" s="136"/>
      <c r="I28" s="137"/>
      <c r="J28" s="138"/>
    </row>
    <row r="29" spans="1:10" ht="12.75">
      <c r="A29" s="131"/>
      <c r="B29" s="132"/>
      <c r="C29" s="133"/>
      <c r="D29" s="134"/>
      <c r="E29" s="135"/>
      <c r="F29" s="136"/>
      <c r="G29" s="135"/>
      <c r="H29" s="136"/>
      <c r="I29" s="137"/>
      <c r="J29" s="138"/>
    </row>
    <row r="30" spans="1:10" ht="12.75">
      <c r="A30" s="131"/>
      <c r="B30" s="132"/>
      <c r="C30" s="133"/>
      <c r="D30" s="134"/>
      <c r="E30" s="135"/>
      <c r="F30" s="136"/>
      <c r="G30" s="135"/>
      <c r="H30" s="136"/>
      <c r="I30" s="137"/>
      <c r="J30" s="138"/>
    </row>
    <row r="31" spans="1:10" ht="12.75">
      <c r="A31" s="131"/>
      <c r="B31" s="132"/>
      <c r="C31" s="133"/>
      <c r="D31" s="134"/>
      <c r="E31" s="135"/>
      <c r="F31" s="136"/>
      <c r="G31" s="135"/>
      <c r="H31" s="136"/>
      <c r="I31" s="137"/>
      <c r="J31" s="138"/>
    </row>
    <row r="32" spans="1:10" ht="12.75">
      <c r="A32" s="131"/>
      <c r="B32" s="132"/>
      <c r="C32" s="133"/>
      <c r="D32" s="134"/>
      <c r="E32" s="135"/>
      <c r="F32" s="136"/>
      <c r="G32" s="135"/>
      <c r="H32" s="136"/>
      <c r="I32" s="137"/>
      <c r="J32" s="138"/>
    </row>
    <row r="33" spans="1:10" ht="12.75">
      <c r="A33" s="140"/>
      <c r="B33" s="132"/>
      <c r="C33" s="133"/>
      <c r="D33" s="134"/>
      <c r="E33" s="135"/>
      <c r="F33" s="136"/>
      <c r="G33" s="135"/>
      <c r="H33" s="136"/>
      <c r="I33" s="137"/>
      <c r="J33" s="138"/>
    </row>
    <row r="34" spans="1:10" ht="12.75">
      <c r="A34" s="131"/>
      <c r="B34" s="132"/>
      <c r="C34" s="133"/>
      <c r="D34" s="134"/>
      <c r="E34" s="135"/>
      <c r="F34" s="136"/>
      <c r="G34" s="135"/>
      <c r="H34" s="136"/>
      <c r="I34" s="137"/>
      <c r="J34" s="138"/>
    </row>
    <row r="35" spans="1:10" ht="12.75">
      <c r="A35" s="131"/>
      <c r="B35" s="139"/>
      <c r="C35" s="133"/>
      <c r="D35" s="134"/>
      <c r="E35" s="135"/>
      <c r="F35" s="136"/>
      <c r="G35" s="135"/>
      <c r="H35" s="136"/>
      <c r="I35" s="129"/>
      <c r="J35" s="138"/>
    </row>
    <row r="36" spans="1:10" ht="12.75">
      <c r="A36" s="131"/>
      <c r="B36" s="132"/>
      <c r="C36" s="133"/>
      <c r="D36" s="134"/>
      <c r="E36" s="135"/>
      <c r="F36" s="136"/>
      <c r="G36" s="135"/>
      <c r="H36" s="136"/>
      <c r="I36" s="137"/>
      <c r="J36" s="138"/>
    </row>
    <row r="37" spans="1:10" ht="12.75">
      <c r="A37" s="123"/>
      <c r="B37" s="124"/>
      <c r="C37" s="125"/>
      <c r="D37" s="126"/>
      <c r="E37" s="127"/>
      <c r="F37" s="136"/>
      <c r="G37" s="127"/>
      <c r="H37" s="136"/>
      <c r="I37" s="137"/>
      <c r="J37" s="138"/>
    </row>
    <row r="38" spans="1:10" ht="12.75">
      <c r="A38" s="131"/>
      <c r="B38" s="132"/>
      <c r="C38" s="133"/>
      <c r="D38" s="134"/>
      <c r="E38" s="135"/>
      <c r="F38" s="136"/>
      <c r="G38" s="135"/>
      <c r="H38" s="136"/>
      <c r="I38" s="137"/>
      <c r="J38" s="138"/>
    </row>
    <row r="39" spans="1:10" ht="12.75">
      <c r="A39" s="131"/>
      <c r="B39" s="132"/>
      <c r="C39" s="133"/>
      <c r="D39" s="134"/>
      <c r="E39" s="135"/>
      <c r="F39" s="136"/>
      <c r="G39" s="135"/>
      <c r="H39" s="136"/>
      <c r="I39" s="137"/>
      <c r="J39" s="138"/>
    </row>
    <row r="40" spans="1:10" ht="12.75">
      <c r="A40" s="131"/>
      <c r="B40" s="132"/>
      <c r="C40" s="133"/>
      <c r="D40" s="134"/>
      <c r="E40" s="135"/>
      <c r="F40" s="136"/>
      <c r="G40" s="135"/>
      <c r="H40" s="136"/>
      <c r="I40" s="137"/>
      <c r="J40" s="138"/>
    </row>
    <row r="41" spans="1:10" ht="12.75">
      <c r="A41" s="131"/>
      <c r="B41" s="132"/>
      <c r="C41" s="133"/>
      <c r="D41" s="134"/>
      <c r="E41" s="135"/>
      <c r="F41" s="136"/>
      <c r="G41" s="135"/>
      <c r="H41" s="136"/>
      <c r="I41" s="137"/>
      <c r="J41" s="138"/>
    </row>
    <row r="42" spans="1:10" ht="12.75">
      <c r="A42" s="131"/>
      <c r="B42" s="132"/>
      <c r="C42" s="133"/>
      <c r="D42" s="134"/>
      <c r="E42" s="135"/>
      <c r="F42" s="136"/>
      <c r="G42" s="135"/>
      <c r="H42" s="136"/>
      <c r="I42" s="137"/>
      <c r="J42" s="138"/>
    </row>
    <row r="43" spans="1:10" ht="12.75">
      <c r="A43" s="131"/>
      <c r="B43" s="132"/>
      <c r="C43" s="133"/>
      <c r="D43" s="134"/>
      <c r="E43" s="135"/>
      <c r="F43" s="136"/>
      <c r="G43" s="135"/>
      <c r="H43" s="136"/>
      <c r="I43" s="137"/>
      <c r="J43" s="138"/>
    </row>
    <row r="44" spans="1:10" ht="12.75">
      <c r="A44" s="131"/>
      <c r="B44" s="132"/>
      <c r="C44" s="133"/>
      <c r="D44" s="134"/>
      <c r="E44" s="135"/>
      <c r="F44" s="136"/>
      <c r="G44" s="135"/>
      <c r="H44" s="136"/>
      <c r="I44" s="137"/>
      <c r="J44" s="138"/>
    </row>
    <row r="45" spans="1:10" ht="12.75">
      <c r="A45" s="59"/>
      <c r="B45" s="59"/>
      <c r="C45" s="60"/>
      <c r="D45" s="60"/>
      <c r="E45" s="60"/>
      <c r="F45" s="60"/>
      <c r="G45" s="60"/>
      <c r="H45" s="60"/>
      <c r="I45" s="60"/>
      <c r="J45" s="60"/>
    </row>
    <row r="46" spans="1:10" ht="12.75">
      <c r="A46" s="59"/>
      <c r="B46" s="59"/>
      <c r="C46" s="60"/>
      <c r="D46" s="60"/>
      <c r="E46" s="60"/>
      <c r="F46" s="60"/>
      <c r="G46" s="60"/>
      <c r="H46" s="60"/>
      <c r="I46" s="60"/>
      <c r="J46" s="60"/>
    </row>
    <row r="47" spans="1:10" ht="12.75">
      <c r="A47" s="59"/>
      <c r="B47" s="59"/>
      <c r="C47" s="60"/>
      <c r="D47" s="60"/>
      <c r="E47" s="60"/>
      <c r="F47" s="60"/>
      <c r="G47" s="60"/>
      <c r="H47" s="60"/>
      <c r="I47" s="60"/>
      <c r="J47" s="60"/>
    </row>
    <row r="48" spans="1:10" ht="12.75">
      <c r="A48" s="59"/>
      <c r="B48" s="59"/>
      <c r="C48" s="60"/>
      <c r="D48" s="60"/>
      <c r="E48" s="60"/>
      <c r="F48" s="60"/>
      <c r="G48" s="60"/>
      <c r="H48" s="60"/>
      <c r="I48" s="60"/>
      <c r="J48" s="60"/>
    </row>
    <row r="49" spans="1:10" ht="12.75">
      <c r="A49" s="59"/>
      <c r="B49" s="59"/>
      <c r="C49" s="60"/>
      <c r="D49" s="60"/>
      <c r="E49" s="60"/>
      <c r="F49" s="60"/>
      <c r="G49" s="60"/>
      <c r="H49" s="60"/>
      <c r="I49" s="60"/>
      <c r="J49" s="60"/>
    </row>
    <row r="50" spans="1:10" ht="12.75">
      <c r="A50" s="59"/>
      <c r="B50" s="59"/>
      <c r="C50" s="60"/>
      <c r="D50" s="60"/>
      <c r="E50" s="60"/>
      <c r="F50" s="60"/>
      <c r="G50" s="60"/>
      <c r="H50" s="60"/>
      <c r="I50" s="60"/>
      <c r="J50" s="60"/>
    </row>
    <row r="51" spans="1:10" ht="12.75">
      <c r="A51" s="59"/>
      <c r="B51" s="59"/>
      <c r="C51" s="60"/>
      <c r="D51" s="60"/>
      <c r="E51" s="60"/>
      <c r="F51" s="60"/>
      <c r="G51" s="60"/>
      <c r="H51" s="60"/>
      <c r="I51" s="60"/>
      <c r="J51" s="60"/>
    </row>
    <row r="52" spans="1:10" ht="12.75">
      <c r="A52" s="59"/>
      <c r="B52" s="59"/>
      <c r="C52" s="60"/>
      <c r="D52" s="60"/>
      <c r="E52" s="60"/>
      <c r="F52" s="60"/>
      <c r="G52" s="60"/>
      <c r="H52" s="60"/>
      <c r="I52" s="60"/>
      <c r="J52" s="60"/>
    </row>
    <row r="53" spans="1:10" ht="12.75">
      <c r="A53" s="59"/>
      <c r="B53" s="59"/>
      <c r="C53" s="60"/>
      <c r="D53" s="60"/>
      <c r="E53" s="60"/>
      <c r="F53" s="60"/>
      <c r="G53" s="60"/>
      <c r="H53" s="60"/>
      <c r="I53" s="60"/>
      <c r="J53" s="6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0"/>
      <c r="J54" s="6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0"/>
      <c r="J55" s="60"/>
    </row>
    <row r="56" spans="1:10" ht="12.75">
      <c r="A56" s="59"/>
      <c r="B56" s="59"/>
      <c r="C56" s="60"/>
      <c r="D56" s="60"/>
      <c r="E56" s="60"/>
      <c r="F56" s="60"/>
      <c r="G56" s="60"/>
      <c r="H56" s="60"/>
      <c r="I56" s="60"/>
      <c r="J56" s="60"/>
    </row>
    <row r="57" spans="1:10" ht="12.75">
      <c r="A57" s="59"/>
      <c r="B57" s="59"/>
      <c r="C57" s="60"/>
      <c r="D57" s="60"/>
      <c r="E57" s="60"/>
      <c r="F57" s="60"/>
      <c r="G57" s="60"/>
      <c r="H57" s="60"/>
      <c r="I57" s="60"/>
      <c r="J57" s="60"/>
    </row>
    <row r="58" spans="1:10" ht="12.75">
      <c r="A58" s="59"/>
      <c r="B58" s="59"/>
      <c r="C58" s="60"/>
      <c r="D58" s="60"/>
      <c r="E58" s="60"/>
      <c r="F58" s="60"/>
      <c r="G58" s="60"/>
      <c r="H58" s="60"/>
      <c r="I58" s="60"/>
      <c r="J58" s="60"/>
    </row>
    <row r="59" spans="1:10" ht="12.75">
      <c r="A59" s="59"/>
      <c r="B59" s="59"/>
      <c r="C59" s="60"/>
      <c r="D59" s="60"/>
      <c r="E59" s="60"/>
      <c r="F59" s="60"/>
      <c r="G59" s="60"/>
      <c r="H59" s="60"/>
      <c r="I59" s="60"/>
      <c r="J59" s="60"/>
    </row>
    <row r="60" spans="1:10" ht="12.75">
      <c r="A60" s="59"/>
      <c r="B60" s="59"/>
      <c r="C60" s="60"/>
      <c r="D60" s="60"/>
      <c r="E60" s="60"/>
      <c r="F60" s="60"/>
      <c r="G60" s="60"/>
      <c r="H60" s="60"/>
      <c r="I60" s="60"/>
      <c r="J60" s="60"/>
    </row>
    <row r="61" spans="1:10" ht="12.75">
      <c r="A61" s="59"/>
      <c r="B61" s="59"/>
      <c r="C61" s="60"/>
      <c r="D61" s="60"/>
      <c r="E61" s="60"/>
      <c r="F61" s="60"/>
      <c r="G61" s="60"/>
      <c r="H61" s="60"/>
      <c r="I61" s="60"/>
      <c r="J61" s="60"/>
    </row>
    <row r="62" spans="1:10" ht="12.75">
      <c r="A62" s="59"/>
      <c r="B62" s="59"/>
      <c r="C62" s="60"/>
      <c r="D62" s="60"/>
      <c r="E62" s="60"/>
      <c r="F62" s="60"/>
      <c r="G62" s="60"/>
      <c r="H62" s="60"/>
      <c r="I62" s="60"/>
      <c r="J62" s="60"/>
    </row>
    <row r="63" spans="1:10" ht="12.75">
      <c r="A63" s="59"/>
      <c r="B63" s="59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59"/>
      <c r="B64" s="59"/>
      <c r="C64" s="60"/>
      <c r="D64" s="60"/>
      <c r="E64" s="60"/>
      <c r="F64" s="60"/>
      <c r="G64" s="60"/>
      <c r="H64" s="60"/>
      <c r="I64" s="60"/>
      <c r="J64" s="60"/>
    </row>
    <row r="65" spans="1:10" ht="12.75">
      <c r="A65" s="59"/>
      <c r="B65" s="59"/>
      <c r="C65" s="60"/>
      <c r="D65" s="60"/>
      <c r="E65" s="60"/>
      <c r="F65" s="60"/>
      <c r="G65" s="60"/>
      <c r="H65" s="60"/>
      <c r="I65" s="60"/>
      <c r="J65" s="60"/>
    </row>
    <row r="66" spans="1:10" ht="12.75">
      <c r="A66" s="59"/>
      <c r="B66" s="59"/>
      <c r="C66" s="60"/>
      <c r="D66" s="60"/>
      <c r="E66" s="60"/>
      <c r="F66" s="60"/>
      <c r="G66" s="60"/>
      <c r="H66" s="60"/>
      <c r="I66" s="60"/>
      <c r="J66" s="60"/>
    </row>
    <row r="67" spans="1:10" ht="12.75">
      <c r="A67" s="59"/>
      <c r="B67" s="59"/>
      <c r="C67" s="60"/>
      <c r="D67" s="60"/>
      <c r="E67" s="60"/>
      <c r="F67" s="60"/>
      <c r="G67" s="60"/>
      <c r="H67" s="60"/>
      <c r="I67" s="60"/>
      <c r="J67" s="60"/>
    </row>
    <row r="68" spans="1:10" ht="12.75">
      <c r="A68" s="59"/>
      <c r="B68" s="59"/>
      <c r="C68" s="60"/>
      <c r="D68" s="60"/>
      <c r="E68" s="60"/>
      <c r="F68" s="60"/>
      <c r="G68" s="60"/>
      <c r="H68" s="60"/>
      <c r="I68" s="60"/>
      <c r="J68" s="60"/>
    </row>
    <row r="69" spans="1:10" ht="12.75">
      <c r="A69" s="59"/>
      <c r="B69" s="59"/>
      <c r="C69" s="60"/>
      <c r="D69" s="60"/>
      <c r="E69" s="60"/>
      <c r="F69" s="60"/>
      <c r="G69" s="60"/>
      <c r="H69" s="60"/>
      <c r="I69" s="60"/>
      <c r="J69" s="60"/>
    </row>
    <row r="70" spans="1:10" ht="12.75">
      <c r="A70" s="59"/>
      <c r="B70" s="59"/>
      <c r="C70" s="60"/>
      <c r="D70" s="60"/>
      <c r="E70" s="60"/>
      <c r="F70" s="60"/>
      <c r="G70" s="60"/>
      <c r="H70" s="60"/>
      <c r="I70" s="60"/>
      <c r="J70" s="60"/>
    </row>
    <row r="71" spans="1:10" ht="12.75">
      <c r="A71" s="59"/>
      <c r="B71" s="59"/>
      <c r="C71" s="60"/>
      <c r="D71" s="60"/>
      <c r="E71" s="60"/>
      <c r="F71" s="60"/>
      <c r="G71" s="60"/>
      <c r="H71" s="60"/>
      <c r="I71" s="60"/>
      <c r="J71" s="60"/>
    </row>
    <row r="72" spans="1:10" ht="12.75">
      <c r="A72" s="59"/>
      <c r="B72" s="59"/>
      <c r="C72" s="60"/>
      <c r="D72" s="60"/>
      <c r="E72" s="60"/>
      <c r="F72" s="60"/>
      <c r="G72" s="60"/>
      <c r="H72" s="60"/>
      <c r="I72" s="60"/>
      <c r="J72" s="60"/>
    </row>
    <row r="73" spans="1:10" ht="12.75">
      <c r="A73" s="59"/>
      <c r="B73" s="59"/>
      <c r="C73" s="60"/>
      <c r="D73" s="60"/>
      <c r="E73" s="60"/>
      <c r="F73" s="60"/>
      <c r="G73" s="60"/>
      <c r="H73" s="60"/>
      <c r="I73" s="60"/>
      <c r="J73" s="60"/>
    </row>
    <row r="74" spans="1:10" ht="12.75">
      <c r="A74" s="59"/>
      <c r="B74" s="59"/>
      <c r="C74" s="60"/>
      <c r="D74" s="60"/>
      <c r="E74" s="60"/>
      <c r="F74" s="60"/>
      <c r="G74" s="60"/>
      <c r="H74" s="60"/>
      <c r="I74" s="60"/>
      <c r="J74" s="60"/>
    </row>
    <row r="75" spans="5:10" ht="12.75">
      <c r="E75" s="54"/>
      <c r="F75" s="54"/>
      <c r="G75" s="54"/>
      <c r="H75" s="54"/>
      <c r="I75" s="54"/>
      <c r="J75" s="54"/>
    </row>
  </sheetData>
  <sheetProtection/>
  <mergeCells count="9">
    <mergeCell ref="A1:J1"/>
    <mergeCell ref="A2:J2"/>
    <mergeCell ref="A9:J9"/>
    <mergeCell ref="B10:B11"/>
    <mergeCell ref="C10:C11"/>
    <mergeCell ref="D10:D11"/>
    <mergeCell ref="E10:F10"/>
    <mergeCell ref="G10:H10"/>
    <mergeCell ref="J10:J11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Header>&amp;R &amp;8แผ่นที่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="85" zoomScaleNormal="85" zoomScalePageLayoutView="0" workbookViewId="0" topLeftCell="A1">
      <selection activeCell="C17" sqref="C17"/>
    </sheetView>
  </sheetViews>
  <sheetFormatPr defaultColWidth="8.7109375" defaultRowHeight="15"/>
  <cols>
    <col min="1" max="1" width="10.7109375" style="6" customWidth="1"/>
    <col min="2" max="2" width="55.7109375" style="6" customWidth="1"/>
    <col min="3" max="3" width="15.7109375" style="54" customWidth="1"/>
    <col min="4" max="4" width="12.7109375" style="54" customWidth="1"/>
    <col min="5" max="5" width="15.7109375" style="6" customWidth="1"/>
    <col min="6" max="6" width="20.7109375" style="6" customWidth="1"/>
    <col min="7" max="7" width="1.28515625" style="6" customWidth="1"/>
    <col min="8" max="16384" width="8.7109375" style="6" customWidth="1"/>
  </cols>
  <sheetData>
    <row r="1" spans="1:6" ht="12.75">
      <c r="A1" s="238" t="s">
        <v>46</v>
      </c>
      <c r="B1" s="238"/>
      <c r="C1" s="238"/>
      <c r="D1" s="238"/>
      <c r="E1" s="238"/>
      <c r="F1" s="238"/>
    </row>
    <row r="2" spans="1:6" ht="15.75">
      <c r="A2" s="239" t="s">
        <v>34</v>
      </c>
      <c r="B2" s="239"/>
      <c r="C2" s="239"/>
      <c r="D2" s="239"/>
      <c r="E2" s="239"/>
      <c r="F2" s="239"/>
    </row>
    <row r="3" spans="1:6" s="8" customFormat="1" ht="15" customHeight="1">
      <c r="A3" s="263" t="s">
        <v>47</v>
      </c>
      <c r="B3" s="263"/>
      <c r="C3" s="263"/>
      <c r="D3" s="263"/>
      <c r="E3" s="263"/>
      <c r="F3" s="263"/>
    </row>
    <row r="4" spans="1:6" s="8" customFormat="1" ht="15" customHeight="1">
      <c r="A4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4" s="12"/>
      <c r="C4" s="12"/>
      <c r="D4" s="12"/>
      <c r="E4" s="12"/>
      <c r="F4" s="12"/>
    </row>
    <row r="5" spans="1:6" s="8" customFormat="1" ht="15" customHeight="1">
      <c r="A5" s="12" t="str">
        <f>+ปก!A20&amp;" "&amp;ปก!D20</f>
        <v>สถานที่ก่อสร้าง : ท่าอากาศยานระนอง</v>
      </c>
      <c r="B5" s="12"/>
      <c r="C5" s="12"/>
      <c r="D5" s="12" t="str">
        <f>+ปก!A21&amp;" "&amp;ปก!D21</f>
        <v>แบบเลขที่ : </v>
      </c>
      <c r="E5" s="12"/>
      <c r="F5" s="12"/>
    </row>
    <row r="6" spans="1:6" s="8" customFormat="1" ht="15" customHeight="1">
      <c r="A6" s="12" t="str">
        <f>+ปก!A22&amp;" "&amp;ปก!D22</f>
        <v>หน่ายงานเจ้าของโครงการ : </v>
      </c>
      <c r="B6" s="12"/>
      <c r="C6" s="12"/>
      <c r="D6" s="12"/>
      <c r="E6" s="12"/>
      <c r="F6" s="12"/>
    </row>
    <row r="7" spans="1:6" ht="12.75">
      <c r="A7" s="12" t="str">
        <f>+ปก!A24&amp;" "&amp;ปก!D24</f>
        <v>คำนวณราคาโดย : </v>
      </c>
      <c r="B7" s="12"/>
      <c r="C7" s="53"/>
      <c r="D7" s="12" t="str">
        <f>+ปก!A25&amp;" "&amp;ปก!D25</f>
        <v>คำนวณราคาเมื่อวันที่ : </v>
      </c>
      <c r="E7" s="55"/>
      <c r="F7" s="55"/>
    </row>
    <row r="8" spans="1:6" ht="13.5" thickBot="1">
      <c r="A8" s="255" t="s">
        <v>8</v>
      </c>
      <c r="B8" s="255"/>
      <c r="C8" s="255"/>
      <c r="D8" s="255"/>
      <c r="E8" s="255"/>
      <c r="F8" s="255"/>
    </row>
    <row r="9" spans="1:6" ht="19.5" customHeight="1" thickTop="1">
      <c r="A9" s="56" t="s">
        <v>43</v>
      </c>
      <c r="B9" s="256" t="s">
        <v>10</v>
      </c>
      <c r="C9" s="258" t="s">
        <v>35</v>
      </c>
      <c r="D9" s="258" t="s">
        <v>36</v>
      </c>
      <c r="E9" s="56" t="s">
        <v>49</v>
      </c>
      <c r="F9" s="256" t="s">
        <v>12</v>
      </c>
    </row>
    <row r="10" spans="1:6" ht="19.5" customHeight="1" thickBot="1">
      <c r="A10" s="58" t="s">
        <v>44</v>
      </c>
      <c r="B10" s="257"/>
      <c r="C10" s="259"/>
      <c r="D10" s="259"/>
      <c r="E10" s="66" t="s">
        <v>50</v>
      </c>
      <c r="F10" s="257"/>
    </row>
    <row r="11" spans="5:6" ht="6" customHeight="1" thickTop="1">
      <c r="E11" s="54"/>
      <c r="F11" s="54"/>
    </row>
    <row r="12" spans="1:6" ht="12.75">
      <c r="A12" s="59"/>
      <c r="B12" s="59"/>
      <c r="C12" s="60"/>
      <c r="D12" s="60"/>
      <c r="E12" s="60"/>
      <c r="F12" s="60"/>
    </row>
    <row r="13" spans="1:6" ht="12.75">
      <c r="A13" s="59"/>
      <c r="B13" s="59"/>
      <c r="C13" s="60"/>
      <c r="D13" s="60"/>
      <c r="E13" s="60"/>
      <c r="F13" s="60"/>
    </row>
    <row r="14" spans="1:6" ht="12.75">
      <c r="A14" s="59"/>
      <c r="B14" s="59"/>
      <c r="C14" s="60"/>
      <c r="D14" s="60"/>
      <c r="E14" s="60"/>
      <c r="F14" s="60"/>
    </row>
    <row r="15" spans="1:6" ht="12.75">
      <c r="A15" s="59"/>
      <c r="B15" s="59"/>
      <c r="C15" s="60"/>
      <c r="D15" s="60"/>
      <c r="E15" s="60"/>
      <c r="F15" s="60"/>
    </row>
    <row r="16" spans="1:6" ht="12.75">
      <c r="A16" s="59"/>
      <c r="B16" s="59"/>
      <c r="C16" s="60"/>
      <c r="D16" s="60"/>
      <c r="E16" s="60"/>
      <c r="F16" s="60"/>
    </row>
    <row r="17" spans="1:6" ht="12.75">
      <c r="A17" s="59"/>
      <c r="B17" s="59"/>
      <c r="C17" s="60"/>
      <c r="D17" s="60"/>
      <c r="E17" s="60"/>
      <c r="F17" s="60"/>
    </row>
    <row r="18" spans="1:6" ht="12.75">
      <c r="A18" s="59"/>
      <c r="B18" s="59"/>
      <c r="C18" s="60"/>
      <c r="D18" s="60"/>
      <c r="E18" s="60"/>
      <c r="F18" s="60"/>
    </row>
    <row r="19" spans="1:6" ht="12.75">
      <c r="A19" s="59"/>
      <c r="B19" s="59"/>
      <c r="C19" s="60"/>
      <c r="D19" s="60"/>
      <c r="E19" s="60"/>
      <c r="F19" s="60"/>
    </row>
    <row r="20" spans="1:6" ht="12.75">
      <c r="A20" s="59"/>
      <c r="B20" s="59"/>
      <c r="C20" s="60"/>
      <c r="D20" s="60"/>
      <c r="E20" s="60"/>
      <c r="F20" s="60"/>
    </row>
    <row r="21" spans="1:6" ht="12.75">
      <c r="A21" s="59"/>
      <c r="B21" s="59"/>
      <c r="C21" s="60"/>
      <c r="D21" s="60"/>
      <c r="E21" s="60"/>
      <c r="F21" s="60"/>
    </row>
    <row r="22" spans="1:6" ht="12.75">
      <c r="A22" s="59"/>
      <c r="B22" s="59"/>
      <c r="C22" s="60"/>
      <c r="D22" s="60"/>
      <c r="E22" s="60"/>
      <c r="F22" s="60"/>
    </row>
    <row r="23" spans="1:6" ht="12.75">
      <c r="A23" s="59"/>
      <c r="B23" s="59"/>
      <c r="C23" s="60"/>
      <c r="D23" s="60"/>
      <c r="E23" s="60"/>
      <c r="F23" s="60"/>
    </row>
    <row r="24" spans="1:6" ht="12.75">
      <c r="A24" s="59"/>
      <c r="B24" s="59"/>
      <c r="C24" s="60"/>
      <c r="D24" s="60"/>
      <c r="E24" s="60"/>
      <c r="F24" s="60"/>
    </row>
    <row r="25" spans="1:6" ht="12.75">
      <c r="A25" s="59"/>
      <c r="B25" s="59"/>
      <c r="C25" s="60"/>
      <c r="D25" s="60"/>
      <c r="E25" s="60"/>
      <c r="F25" s="60"/>
    </row>
    <row r="26" spans="1:6" ht="12.75">
      <c r="A26" s="59"/>
      <c r="B26" s="59"/>
      <c r="C26" s="60"/>
      <c r="D26" s="60"/>
      <c r="E26" s="60"/>
      <c r="F26" s="60"/>
    </row>
    <row r="27" spans="1:6" ht="13.5" thickBot="1">
      <c r="A27" s="62"/>
      <c r="B27" s="62"/>
      <c r="C27" s="63"/>
      <c r="D27" s="63"/>
      <c r="E27" s="63"/>
      <c r="F27" s="63"/>
    </row>
    <row r="28" spans="1:6" ht="28.5" customHeight="1" thickBot="1" thickTop="1">
      <c r="A28" s="64"/>
      <c r="B28" s="260" t="s">
        <v>48</v>
      </c>
      <c r="C28" s="261"/>
      <c r="D28" s="262"/>
      <c r="E28" s="65"/>
      <c r="F28" s="65"/>
    </row>
    <row r="29" ht="13.5" thickTop="1"/>
  </sheetData>
  <sheetProtection/>
  <mergeCells count="9">
    <mergeCell ref="B28:D28"/>
    <mergeCell ref="A1:F1"/>
    <mergeCell ref="A2:F2"/>
    <mergeCell ref="A8:F8"/>
    <mergeCell ref="B9:B10"/>
    <mergeCell ref="C9:C10"/>
    <mergeCell ref="D9:D10"/>
    <mergeCell ref="F9:F10"/>
    <mergeCell ref="A3:F3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Header>&amp;R &amp;8แผ่นที่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42"/>
  <sheetViews>
    <sheetView zoomScale="85" zoomScaleNormal="85" zoomScalePageLayoutView="0" workbookViewId="0" topLeftCell="A1">
      <selection activeCell="A9" sqref="A9"/>
    </sheetView>
  </sheetViews>
  <sheetFormatPr defaultColWidth="8.7109375" defaultRowHeight="15"/>
  <cols>
    <col min="1" max="1" width="6.57421875" style="8" customWidth="1"/>
    <col min="2" max="2" width="49.28125" style="8" customWidth="1"/>
    <col min="3" max="3" width="16.28125" style="8" customWidth="1"/>
    <col min="4" max="4" width="18.57421875" style="8" customWidth="1"/>
    <col min="5" max="5" width="0.9921875" style="8" customWidth="1"/>
    <col min="6" max="16384" width="8.7109375" style="8" customWidth="1"/>
  </cols>
  <sheetData>
    <row r="2" spans="1:4" ht="12.75">
      <c r="A2" s="238"/>
      <c r="B2" s="238"/>
      <c r="C2" s="238"/>
      <c r="D2" s="238"/>
    </row>
    <row r="3" spans="1:4" ht="19.5" customHeight="1">
      <c r="A3" s="239" t="s">
        <v>54</v>
      </c>
      <c r="B3" s="239"/>
      <c r="C3" s="239"/>
      <c r="D3" s="239"/>
    </row>
    <row r="4" spans="1:4" ht="12.75" customHeight="1">
      <c r="A4" s="239" t="s">
        <v>55</v>
      </c>
      <c r="B4" s="239"/>
      <c r="C4" s="239"/>
      <c r="D4" s="239"/>
    </row>
    <row r="5" spans="1:4" ht="15" customHeight="1">
      <c r="A5" s="67" t="s">
        <v>10</v>
      </c>
      <c r="B5" s="11"/>
      <c r="C5" s="11"/>
      <c r="D5" s="11"/>
    </row>
    <row r="6" spans="1:4" ht="15" customHeight="1">
      <c r="A6" s="12" t="str">
        <f>+ปก!A19&amp;" "&amp;ปก!D19</f>
        <v>ชื่อโครงการก่อสร้าง : งานปรับปรุงอาคารเครื่องยนต์กำเนิดไฟฟ้าสำรอง (อาคาร DVOR) </v>
      </c>
      <c r="B6" s="12"/>
      <c r="C6" s="12"/>
      <c r="D6" s="12"/>
    </row>
    <row r="7" spans="1:4" ht="15" customHeight="1">
      <c r="A7" s="12" t="str">
        <f>+ปก!A20&amp;" "&amp;ปก!D20</f>
        <v>สถานที่ก่อสร้าง : ท่าอากาศยานระนอง</v>
      </c>
      <c r="B7" s="12"/>
      <c r="C7" s="12" t="str">
        <f>+ปก!A21&amp;" "&amp;ปก!D21</f>
        <v>แบบเลขที่ : </v>
      </c>
      <c r="D7" s="12"/>
    </row>
    <row r="8" spans="1:4" ht="15" customHeight="1">
      <c r="A8" s="12" t="str">
        <f>+ปก!A22&amp;" "&amp;ปก!D22</f>
        <v>หน่ายงานเจ้าของโครงการ : </v>
      </c>
      <c r="B8" s="12"/>
      <c r="C8" s="12"/>
      <c r="D8" s="12"/>
    </row>
    <row r="9" spans="1:4" ht="15" customHeight="1">
      <c r="A9" s="12" t="str">
        <f>+ปก!A25&amp;" "&amp;ปก!D25</f>
        <v>คำนวณราคาเมื่อวันที่ : </v>
      </c>
      <c r="B9" s="12"/>
      <c r="C9" s="12"/>
      <c r="D9" s="12"/>
    </row>
    <row r="10" ht="15" customHeight="1"/>
    <row r="11" ht="15" customHeight="1">
      <c r="A11" s="9" t="s">
        <v>57</v>
      </c>
    </row>
    <row r="12" spans="2:4" ht="15" customHeight="1">
      <c r="B12" s="11"/>
      <c r="C12" s="11"/>
      <c r="D12" s="11"/>
    </row>
    <row r="13" spans="2:4" ht="15" customHeight="1">
      <c r="B13" s="12"/>
      <c r="C13" s="12"/>
      <c r="D13" s="12"/>
    </row>
    <row r="14" spans="2:4" ht="15" customHeight="1">
      <c r="B14" s="12"/>
      <c r="C14" s="12"/>
      <c r="D14" s="12"/>
    </row>
    <row r="15" spans="2:4" ht="15" customHeight="1">
      <c r="B15" s="12"/>
      <c r="C15" s="12"/>
      <c r="D15" s="12"/>
    </row>
    <row r="16" spans="2:4" ht="15" customHeight="1">
      <c r="B16" s="12"/>
      <c r="C16" s="12"/>
      <c r="D16" s="12"/>
    </row>
    <row r="17" spans="2:4" ht="15" customHeight="1">
      <c r="B17" s="12"/>
      <c r="C17" s="12"/>
      <c r="D17" s="12"/>
    </row>
    <row r="18" spans="2:4" ht="15" customHeight="1">
      <c r="B18" s="12"/>
      <c r="C18" s="12"/>
      <c r="D18" s="12"/>
    </row>
    <row r="19" spans="2:4" ht="15" customHeight="1">
      <c r="B19" s="12"/>
      <c r="C19" s="12"/>
      <c r="D19" s="12"/>
    </row>
    <row r="20" ht="15" customHeight="1"/>
    <row r="21" ht="15" customHeight="1">
      <c r="A21" s="9" t="s">
        <v>56</v>
      </c>
    </row>
    <row r="22" spans="1:4" ht="15" customHeight="1" thickBot="1">
      <c r="A22" s="238" t="s">
        <v>8</v>
      </c>
      <c r="B22" s="238"/>
      <c r="C22" s="238"/>
      <c r="D22" s="238"/>
    </row>
    <row r="23" spans="1:4" ht="39.75" customHeight="1" thickBot="1" thickTop="1">
      <c r="A23" s="13" t="s">
        <v>44</v>
      </c>
      <c r="B23" s="13" t="s">
        <v>53</v>
      </c>
      <c r="C23" s="13" t="s">
        <v>35</v>
      </c>
      <c r="D23" s="13" t="s">
        <v>12</v>
      </c>
    </row>
    <row r="24" spans="1:4" ht="15" customHeight="1" thickTop="1">
      <c r="A24" s="23"/>
      <c r="B24" s="26"/>
      <c r="C24" s="32"/>
      <c r="D24" s="14"/>
    </row>
    <row r="25" spans="1:4" ht="15" customHeight="1">
      <c r="A25" s="24"/>
      <c r="B25" s="27"/>
      <c r="C25" s="33"/>
      <c r="D25" s="15"/>
    </row>
    <row r="26" spans="1:4" ht="15" customHeight="1">
      <c r="A26" s="24"/>
      <c r="B26" s="27"/>
      <c r="C26" s="33"/>
      <c r="D26" s="15"/>
    </row>
    <row r="27" spans="1:4" ht="15" customHeight="1">
      <c r="A27" s="24"/>
      <c r="B27" s="27"/>
      <c r="C27" s="33"/>
      <c r="D27" s="15"/>
    </row>
    <row r="28" spans="1:4" ht="15" customHeight="1">
      <c r="A28" s="24"/>
      <c r="B28" s="27"/>
      <c r="C28" s="33"/>
      <c r="D28" s="15"/>
    </row>
    <row r="29" spans="1:4" ht="15" customHeight="1">
      <c r="A29" s="24"/>
      <c r="B29" s="27"/>
      <c r="C29" s="33"/>
      <c r="D29" s="15"/>
    </row>
    <row r="30" spans="1:4" ht="15" customHeight="1">
      <c r="A30" s="24"/>
      <c r="B30" s="27"/>
      <c r="C30" s="33"/>
      <c r="D30" s="15"/>
    </row>
    <row r="31" spans="1:4" ht="15" customHeight="1">
      <c r="A31" s="24"/>
      <c r="B31" s="27"/>
      <c r="C31" s="33"/>
      <c r="D31" s="15"/>
    </row>
    <row r="32" spans="1:4" ht="15" customHeight="1">
      <c r="A32" s="24"/>
      <c r="B32" s="27"/>
      <c r="C32" s="33"/>
      <c r="D32" s="15"/>
    </row>
    <row r="33" spans="1:4" ht="15" customHeight="1">
      <c r="A33" s="24"/>
      <c r="B33" s="27"/>
      <c r="C33" s="33"/>
      <c r="D33" s="15"/>
    </row>
    <row r="34" spans="1:4" ht="15" customHeight="1">
      <c r="A34" s="24"/>
      <c r="B34" s="27"/>
      <c r="C34" s="33"/>
      <c r="D34" s="15"/>
    </row>
    <row r="35" spans="1:4" ht="15" customHeight="1">
      <c r="A35" s="24"/>
      <c r="B35" s="27"/>
      <c r="C35" s="33"/>
      <c r="D35" s="15"/>
    </row>
    <row r="36" spans="1:4" ht="15" customHeight="1">
      <c r="A36" s="24"/>
      <c r="B36" s="27"/>
      <c r="C36" s="33"/>
      <c r="D36" s="15"/>
    </row>
    <row r="37" spans="1:4" ht="15" customHeight="1">
      <c r="A37" s="24"/>
      <c r="B37" s="27"/>
      <c r="C37" s="33"/>
      <c r="D37" s="15"/>
    </row>
    <row r="38" spans="1:4" ht="15" customHeight="1" thickBot="1">
      <c r="A38" s="25"/>
      <c r="B38" s="28"/>
      <c r="C38" s="34"/>
      <c r="D38" s="16"/>
    </row>
    <row r="39" spans="1:4" ht="15" customHeight="1" thickBot="1" thickTop="1">
      <c r="A39" s="40"/>
      <c r="B39" s="44" t="s">
        <v>58</v>
      </c>
      <c r="C39" s="69"/>
      <c r="D39" s="70"/>
    </row>
    <row r="40" spans="1:4" ht="15" customHeight="1" thickBot="1" thickTop="1">
      <c r="A40" s="40"/>
      <c r="B40" s="44" t="s">
        <v>59</v>
      </c>
      <c r="C40" s="69"/>
      <c r="D40" s="70"/>
    </row>
    <row r="41" spans="2:4" s="37" customFormat="1" ht="15" customHeight="1" thickBot="1" thickTop="1">
      <c r="B41" s="68" t="s">
        <v>60</v>
      </c>
      <c r="C41" s="71"/>
      <c r="D41" s="71"/>
    </row>
    <row r="42" s="37" customFormat="1" ht="15" customHeight="1" thickTop="1">
      <c r="B42" s="68"/>
    </row>
    <row r="43" s="37" customFormat="1" ht="15" customHeight="1"/>
    <row r="44" s="37" customFormat="1" ht="15" customHeight="1"/>
    <row r="45" s="37" customFormat="1" ht="12" customHeight="1"/>
    <row r="46" s="37" customFormat="1" ht="12" customHeight="1"/>
    <row r="47" s="37" customFormat="1" ht="12" customHeight="1"/>
    <row r="48" s="37" customFormat="1" ht="12" customHeight="1"/>
    <row r="49" s="37" customFormat="1" ht="12" customHeight="1"/>
  </sheetData>
  <sheetProtection/>
  <mergeCells count="4">
    <mergeCell ref="A4:D4"/>
    <mergeCell ref="A2:D2"/>
    <mergeCell ref="A3:D3"/>
    <mergeCell ref="A22:D22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>
    <oddHeader>&amp;R&amp;8หน้าที่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J37"/>
  <sheetViews>
    <sheetView zoomScale="115" zoomScaleNormal="115" zoomScalePageLayoutView="0" workbookViewId="0" topLeftCell="A1">
      <selection activeCell="F5" sqref="F5"/>
    </sheetView>
  </sheetViews>
  <sheetFormatPr defaultColWidth="8.7109375" defaultRowHeight="15"/>
  <cols>
    <col min="1" max="1" width="4.57421875" style="6" customWidth="1"/>
    <col min="2" max="2" width="4.28125" style="83" customWidth="1"/>
    <col min="3" max="4" width="8.7109375" style="6" customWidth="1"/>
    <col min="5" max="5" width="8.140625" style="6" customWidth="1"/>
    <col min="6" max="6" width="24.421875" style="6" customWidth="1"/>
    <col min="7" max="7" width="6.421875" style="6" customWidth="1"/>
    <col min="8" max="8" width="4.140625" style="6" customWidth="1"/>
    <col min="9" max="9" width="8.7109375" style="6" customWidth="1"/>
    <col min="10" max="10" width="12.421875" style="6" customWidth="1"/>
    <col min="11" max="11" width="2.57421875" style="6" customWidth="1"/>
    <col min="12" max="16384" width="8.7109375" style="6" customWidth="1"/>
  </cols>
  <sheetData>
    <row r="1" ht="39.75" customHeight="1">
      <c r="J1" s="94" t="s">
        <v>148</v>
      </c>
    </row>
    <row r="2" spans="2:10" ht="12.75">
      <c r="B2" s="264" t="s">
        <v>61</v>
      </c>
      <c r="C2" s="264"/>
      <c r="D2" s="264"/>
      <c r="E2" s="264"/>
      <c r="F2" s="264"/>
      <c r="G2" s="264"/>
      <c r="H2" s="264"/>
      <c r="I2" s="264"/>
      <c r="J2" s="264"/>
    </row>
    <row r="3" ht="12.75">
      <c r="C3" s="95"/>
    </row>
    <row r="4" spans="2:10" ht="12.75">
      <c r="B4" s="73"/>
      <c r="C4" s="74"/>
      <c r="D4" s="74"/>
      <c r="E4" s="74"/>
      <c r="F4" s="74"/>
      <c r="G4" s="74"/>
      <c r="H4" s="74"/>
      <c r="I4" s="74"/>
      <c r="J4" s="75"/>
    </row>
    <row r="5" spans="2:10" ht="12.75">
      <c r="B5" s="76" t="s">
        <v>62</v>
      </c>
      <c r="C5" s="77" t="s">
        <v>63</v>
      </c>
      <c r="D5" s="77"/>
      <c r="E5" s="77"/>
      <c r="F5" s="78" t="str">
        <f>+ปก!D19</f>
        <v>งานปรับปรุงอาคารเครื่องยนต์กำเนิดไฟฟ้าสำรอง (อาคาร DVOR) </v>
      </c>
      <c r="G5" s="78"/>
      <c r="H5" s="78"/>
      <c r="I5" s="78"/>
      <c r="J5" s="79"/>
    </row>
    <row r="6" spans="2:10" ht="12.75">
      <c r="B6" s="76"/>
      <c r="C6" s="77"/>
      <c r="D6" s="77"/>
      <c r="E6" s="77"/>
      <c r="F6" s="78"/>
      <c r="G6" s="78"/>
      <c r="H6" s="78"/>
      <c r="I6" s="78"/>
      <c r="J6" s="79"/>
    </row>
    <row r="7" spans="2:10" ht="12.75">
      <c r="B7" s="76"/>
      <c r="C7" s="77" t="s">
        <v>91</v>
      </c>
      <c r="D7" s="77"/>
      <c r="E7" s="77"/>
      <c r="F7" s="104" t="s">
        <v>64</v>
      </c>
      <c r="G7" s="104"/>
      <c r="H7" s="104"/>
      <c r="I7" s="104"/>
      <c r="J7" s="105"/>
    </row>
    <row r="8" spans="2:10" ht="12.75">
      <c r="B8" s="76" t="s">
        <v>65</v>
      </c>
      <c r="C8" s="77" t="s">
        <v>66</v>
      </c>
      <c r="D8" s="77"/>
      <c r="E8" s="77"/>
      <c r="F8" s="145">
        <v>2162902.4</v>
      </c>
      <c r="G8" s="106" t="s">
        <v>67</v>
      </c>
      <c r="H8" s="107"/>
      <c r="I8" s="106"/>
      <c r="J8" s="105"/>
    </row>
    <row r="9" spans="2:10" ht="12.75">
      <c r="B9" s="76"/>
      <c r="C9" s="77"/>
      <c r="D9" s="77"/>
      <c r="E9" s="77"/>
      <c r="F9" s="108" t="str">
        <f>" ("&amp;(_xlfn.BAHTTEXT(F8))&amp;")"</f>
        <v> (สองล้านหนึ่งแสนหกหมื่นสองพันเก้าร้อยสองบาทสี่สิบสตางค์)</v>
      </c>
      <c r="G9" s="106"/>
      <c r="H9" s="108"/>
      <c r="I9" s="106"/>
      <c r="J9" s="105"/>
    </row>
    <row r="10" spans="2:10" ht="12.75">
      <c r="B10" s="76" t="s">
        <v>68</v>
      </c>
      <c r="C10" s="77" t="s">
        <v>69</v>
      </c>
      <c r="D10" s="77"/>
      <c r="E10" s="77"/>
      <c r="F10" s="106" t="s">
        <v>159</v>
      </c>
      <c r="G10" s="106"/>
      <c r="H10" s="106"/>
      <c r="I10" s="106"/>
      <c r="J10" s="105"/>
    </row>
    <row r="11" spans="2:10" ht="12.75">
      <c r="B11" s="76" t="s">
        <v>70</v>
      </c>
      <c r="C11" s="77" t="s">
        <v>71</v>
      </c>
      <c r="D11" s="77"/>
      <c r="E11" s="77"/>
      <c r="F11" s="146">
        <v>42782</v>
      </c>
      <c r="G11" s="106"/>
      <c r="H11" s="106"/>
      <c r="I11" s="106"/>
      <c r="J11" s="105"/>
    </row>
    <row r="12" spans="2:10" ht="12.75">
      <c r="B12" s="76"/>
      <c r="C12" s="77"/>
      <c r="D12" s="77" t="s">
        <v>72</v>
      </c>
      <c r="E12" s="77"/>
      <c r="F12" s="145">
        <f>+'ปร 6'!D29</f>
        <v>0</v>
      </c>
      <c r="G12" s="106" t="s">
        <v>67</v>
      </c>
      <c r="H12" s="107"/>
      <c r="I12" s="106"/>
      <c r="J12" s="105"/>
    </row>
    <row r="13" spans="2:10" ht="12.75">
      <c r="B13" s="76"/>
      <c r="C13" s="77"/>
      <c r="D13" s="77"/>
      <c r="E13" s="77"/>
      <c r="F13" s="108" t="str">
        <f>" ("&amp;(_xlfn.BAHTTEXT(F12))&amp;")"</f>
        <v> (ศูนย์บาทถ้วน)</v>
      </c>
      <c r="G13" s="106"/>
      <c r="H13" s="108"/>
      <c r="I13" s="106"/>
      <c r="J13" s="105"/>
    </row>
    <row r="14" spans="2:10" ht="12.75">
      <c r="B14" s="76" t="s">
        <v>73</v>
      </c>
      <c r="C14" s="77" t="s">
        <v>74</v>
      </c>
      <c r="D14" s="77"/>
      <c r="E14" s="77"/>
      <c r="F14" s="109"/>
      <c r="G14" s="109"/>
      <c r="H14" s="109"/>
      <c r="I14" s="109"/>
      <c r="J14" s="110"/>
    </row>
    <row r="15" spans="2:10" ht="12.75">
      <c r="B15" s="76"/>
      <c r="C15" s="77"/>
      <c r="D15" s="77" t="s">
        <v>75</v>
      </c>
      <c r="E15" s="77"/>
      <c r="F15" s="111" t="s">
        <v>76</v>
      </c>
      <c r="G15" s="111"/>
      <c r="H15" s="111"/>
      <c r="I15" s="111"/>
      <c r="J15" s="112"/>
    </row>
    <row r="16" spans="2:10" ht="12.75">
      <c r="B16" s="76"/>
      <c r="C16" s="77"/>
      <c r="D16" s="77" t="s">
        <v>77</v>
      </c>
      <c r="E16" s="77"/>
      <c r="F16" s="106" t="s">
        <v>160</v>
      </c>
      <c r="G16" s="106"/>
      <c r="H16" s="106"/>
      <c r="I16" s="113">
        <v>1</v>
      </c>
      <c r="J16" s="105" t="s">
        <v>7</v>
      </c>
    </row>
    <row r="17" spans="2:10" ht="12.75">
      <c r="B17" s="76"/>
      <c r="C17" s="77"/>
      <c r="D17" s="77"/>
      <c r="E17" s="77"/>
      <c r="F17" s="106" t="s">
        <v>78</v>
      </c>
      <c r="G17" s="106"/>
      <c r="H17" s="106"/>
      <c r="I17" s="113"/>
      <c r="J17" s="105" t="s">
        <v>7</v>
      </c>
    </row>
    <row r="18" spans="2:10" ht="12.75">
      <c r="B18" s="76"/>
      <c r="C18" s="77"/>
      <c r="D18" s="77" t="s">
        <v>79</v>
      </c>
      <c r="E18" s="77"/>
      <c r="F18" s="106" t="s">
        <v>80</v>
      </c>
      <c r="G18" s="106"/>
      <c r="H18" s="106"/>
      <c r="I18" s="113"/>
      <c r="J18" s="105" t="s">
        <v>7</v>
      </c>
    </row>
    <row r="19" spans="2:10" ht="12.75">
      <c r="B19" s="76" t="s">
        <v>81</v>
      </c>
      <c r="C19" s="77" t="s">
        <v>82</v>
      </c>
      <c r="D19" s="77"/>
      <c r="E19" s="77"/>
      <c r="F19" s="109"/>
      <c r="G19" s="109"/>
      <c r="H19" s="109"/>
      <c r="I19" s="109"/>
      <c r="J19" s="110"/>
    </row>
    <row r="20" spans="2:10" ht="12.75">
      <c r="B20" s="76"/>
      <c r="C20" s="77"/>
      <c r="D20" s="77" t="s">
        <v>83</v>
      </c>
      <c r="E20" s="77"/>
      <c r="F20" s="114" t="s">
        <v>149</v>
      </c>
      <c r="G20" s="114"/>
      <c r="H20" s="114"/>
      <c r="I20" s="114"/>
      <c r="J20" s="112"/>
    </row>
    <row r="21" spans="2:10" ht="12.75">
      <c r="B21" s="76"/>
      <c r="C21" s="77"/>
      <c r="D21" s="77" t="s">
        <v>84</v>
      </c>
      <c r="E21" s="77"/>
      <c r="F21" s="104" t="s">
        <v>150</v>
      </c>
      <c r="G21" s="104"/>
      <c r="H21" s="104"/>
      <c r="I21" s="104"/>
      <c r="J21" s="105"/>
    </row>
    <row r="22" spans="2:10" ht="12.75">
      <c r="B22" s="76"/>
      <c r="C22" s="77"/>
      <c r="D22" s="77" t="s">
        <v>84</v>
      </c>
      <c r="E22" s="77"/>
      <c r="F22" s="104" t="s">
        <v>158</v>
      </c>
      <c r="G22" s="104"/>
      <c r="H22" s="104"/>
      <c r="I22" s="104"/>
      <c r="J22" s="105"/>
    </row>
    <row r="23" spans="2:10" ht="12.75">
      <c r="B23" s="76"/>
      <c r="C23" s="77"/>
      <c r="D23" s="77" t="s">
        <v>84</v>
      </c>
      <c r="E23" s="77"/>
      <c r="F23" s="104" t="s">
        <v>209</v>
      </c>
      <c r="G23" s="104"/>
      <c r="H23" s="104"/>
      <c r="I23" s="104"/>
      <c r="J23" s="105"/>
    </row>
    <row r="24" spans="2:10" ht="12.75">
      <c r="B24" s="76"/>
      <c r="C24" s="77"/>
      <c r="D24" s="77" t="s">
        <v>84</v>
      </c>
      <c r="E24" s="77"/>
      <c r="F24" s="104"/>
      <c r="G24" s="104"/>
      <c r="H24" s="104"/>
      <c r="I24" s="104"/>
      <c r="J24" s="105"/>
    </row>
    <row r="25" spans="2:10" ht="12.75">
      <c r="B25" s="76"/>
      <c r="C25" s="77"/>
      <c r="D25" s="77" t="s">
        <v>84</v>
      </c>
      <c r="E25" s="77"/>
      <c r="F25" s="104"/>
      <c r="G25" s="104"/>
      <c r="H25" s="104"/>
      <c r="I25" s="104"/>
      <c r="J25" s="105"/>
    </row>
    <row r="26" spans="2:10" ht="12.75">
      <c r="B26" s="76"/>
      <c r="C26" s="77"/>
      <c r="D26" s="77" t="s">
        <v>84</v>
      </c>
      <c r="E26" s="77"/>
      <c r="F26" s="104"/>
      <c r="G26" s="104"/>
      <c r="H26" s="104"/>
      <c r="I26" s="104"/>
      <c r="J26" s="105"/>
    </row>
    <row r="27" spans="2:10" ht="12.75">
      <c r="B27" s="80"/>
      <c r="C27" s="81"/>
      <c r="D27" s="81"/>
      <c r="E27" s="81"/>
      <c r="F27" s="81"/>
      <c r="G27" s="81"/>
      <c r="H27" s="81"/>
      <c r="I27" s="81"/>
      <c r="J27" s="82"/>
    </row>
    <row r="30" spans="2:10" ht="12.75">
      <c r="B30" s="84"/>
      <c r="C30" s="85"/>
      <c r="D30" s="85"/>
      <c r="E30" s="85"/>
      <c r="F30" s="86" t="s">
        <v>85</v>
      </c>
      <c r="G30" s="85"/>
      <c r="H30" s="85"/>
      <c r="I30" s="85"/>
      <c r="J30" s="87"/>
    </row>
    <row r="31" spans="2:10" ht="12.75">
      <c r="B31" s="88"/>
      <c r="C31" s="89"/>
      <c r="D31" s="89"/>
      <c r="E31" s="89"/>
      <c r="F31" s="89"/>
      <c r="G31" s="89"/>
      <c r="H31" s="89"/>
      <c r="I31" s="89"/>
      <c r="J31" s="90"/>
    </row>
    <row r="32" spans="2:10" ht="12.75">
      <c r="B32" s="88"/>
      <c r="C32" s="89"/>
      <c r="D32" s="89"/>
      <c r="E32" s="91" t="s">
        <v>86</v>
      </c>
      <c r="F32" s="92"/>
      <c r="G32" s="89"/>
      <c r="H32" s="89"/>
      <c r="I32" s="89"/>
      <c r="J32" s="90"/>
    </row>
    <row r="33" spans="2:10" ht="12.75">
      <c r="B33" s="88"/>
      <c r="C33" s="89"/>
      <c r="D33" s="89"/>
      <c r="E33" s="93" t="s">
        <v>87</v>
      </c>
      <c r="F33" s="115"/>
      <c r="G33" s="89" t="s">
        <v>88</v>
      </c>
      <c r="H33" s="89"/>
      <c r="I33" s="89"/>
      <c r="J33" s="90"/>
    </row>
    <row r="34" spans="2:10" ht="12.75">
      <c r="B34" s="88"/>
      <c r="C34" s="89"/>
      <c r="D34" s="89"/>
      <c r="E34" s="91" t="s">
        <v>89</v>
      </c>
      <c r="F34" s="92"/>
      <c r="G34" s="89"/>
      <c r="H34" s="89"/>
      <c r="I34" s="89"/>
      <c r="J34" s="90"/>
    </row>
    <row r="35" spans="2:10" ht="12.75">
      <c r="B35" s="88"/>
      <c r="C35" s="89"/>
      <c r="D35" s="89"/>
      <c r="E35" s="91" t="s">
        <v>90</v>
      </c>
      <c r="F35" s="116"/>
      <c r="G35" s="89"/>
      <c r="H35" s="89"/>
      <c r="I35" s="89"/>
      <c r="J35" s="90"/>
    </row>
    <row r="36" spans="2:10" ht="12.75">
      <c r="B36" s="88"/>
      <c r="C36" s="89"/>
      <c r="D36" s="89"/>
      <c r="E36" s="89"/>
      <c r="F36" s="89"/>
      <c r="G36" s="89"/>
      <c r="H36" s="89"/>
      <c r="I36" s="89"/>
      <c r="J36" s="90"/>
    </row>
    <row r="37" spans="2:10" ht="12.75">
      <c r="B37" s="80"/>
      <c r="C37" s="81"/>
      <c r="D37" s="81"/>
      <c r="E37" s="81"/>
      <c r="F37" s="81"/>
      <c r="G37" s="81"/>
      <c r="H37" s="81"/>
      <c r="I37" s="81"/>
      <c r="J37" s="82"/>
    </row>
  </sheetData>
  <sheetProtection/>
  <mergeCells count="1">
    <mergeCell ref="B2:J2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Yoad_T</dc:creator>
  <cp:keywords/>
  <dc:description/>
  <cp:lastModifiedBy>Marut Thammarak</cp:lastModifiedBy>
  <cp:lastPrinted>2019-04-24T02:19:33Z</cp:lastPrinted>
  <dcterms:created xsi:type="dcterms:W3CDTF">2016-04-07T06:52:27Z</dcterms:created>
  <dcterms:modified xsi:type="dcterms:W3CDTF">2019-05-28T06:37:06Z</dcterms:modified>
  <cp:category/>
  <cp:version/>
  <cp:contentType/>
  <cp:contentStatus/>
</cp:coreProperties>
</file>